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30" yWindow="180" windowWidth="20730" windowHeight="11760"/>
  </bookViews>
  <sheets>
    <sheet name="Περιφέρειες" sheetId="2" r:id="rId1"/>
    <sheet name="mapping" sheetId="6" r:id="rId2"/>
    <sheet name="List" sheetId="7" state="hidden" r:id="rId3"/>
  </sheets>
  <definedNames>
    <definedName name="_xlnm.Print_Area" localSheetId="0">Περιφέρειες!$A$1:$V$31</definedName>
    <definedName name="Region">List!$A$1:$A$13</definedName>
  </definedNames>
  <calcPr calcId="125725"/>
</workbook>
</file>

<file path=xl/calcChain.xml><?xml version="1.0" encoding="utf-8"?>
<calcChain xmlns="http://schemas.openxmlformats.org/spreadsheetml/2006/main">
  <c r="F19" i="2"/>
  <c r="D22" i="6" l="1"/>
  <c r="D18"/>
  <c r="C5" i="2" l="1"/>
  <c r="D36" i="6"/>
  <c r="V9" i="2"/>
  <c r="V19"/>
  <c r="D87" i="6"/>
  <c r="D86"/>
  <c r="D88" s="1"/>
  <c r="C18" i="2" s="1"/>
  <c r="D70" i="6"/>
  <c r="D71"/>
  <c r="D72"/>
  <c r="D73"/>
  <c r="D74"/>
  <c r="D75"/>
  <c r="D69"/>
  <c r="D68"/>
  <c r="D81"/>
  <c r="D80"/>
  <c r="D79"/>
  <c r="D65"/>
  <c r="D64"/>
  <c r="D63"/>
  <c r="D50"/>
  <c r="D51"/>
  <c r="D52"/>
  <c r="D53"/>
  <c r="D54"/>
  <c r="D55"/>
  <c r="D56"/>
  <c r="D49"/>
  <c r="D48"/>
  <c r="D43"/>
  <c r="D42"/>
  <c r="D41"/>
  <c r="D40"/>
  <c r="D39"/>
  <c r="D35"/>
  <c r="D34"/>
  <c r="D33"/>
  <c r="D32"/>
  <c r="D31"/>
  <c r="D30"/>
  <c r="D29"/>
  <c r="D28"/>
  <c r="D27"/>
  <c r="D26"/>
  <c r="D21"/>
  <c r="D20"/>
  <c r="D19"/>
  <c r="D25"/>
  <c r="D11"/>
  <c r="D12"/>
  <c r="D13"/>
  <c r="D10"/>
  <c r="D9"/>
  <c r="H5" i="2"/>
  <c r="L5" s="1"/>
  <c r="P5" s="1"/>
  <c r="T5" s="1"/>
  <c r="U5" s="1"/>
  <c r="M19"/>
  <c r="F9"/>
  <c r="D19"/>
  <c r="H15"/>
  <c r="L15" s="1"/>
  <c r="P15" s="1"/>
  <c r="T15" s="1"/>
  <c r="U15" s="1"/>
  <c r="H16"/>
  <c r="L16" s="1"/>
  <c r="P16" s="1"/>
  <c r="T16" s="1"/>
  <c r="U16" s="1"/>
  <c r="K9"/>
  <c r="R9"/>
  <c r="H24"/>
  <c r="J9"/>
  <c r="O9"/>
  <c r="H6"/>
  <c r="L6"/>
  <c r="P6" s="1"/>
  <c r="T6" s="1"/>
  <c r="U6" s="1"/>
  <c r="K19"/>
  <c r="D9"/>
  <c r="N9"/>
  <c r="S9"/>
  <c r="M9"/>
  <c r="I9"/>
  <c r="G9"/>
  <c r="H7"/>
  <c r="L7" s="1"/>
  <c r="P7" s="1"/>
  <c r="T7" s="1"/>
  <c r="U7" s="1"/>
  <c r="H8"/>
  <c r="L8"/>
  <c r="P8"/>
  <c r="T8" s="1"/>
  <c r="U8" s="1"/>
  <c r="H4"/>
  <c r="L4"/>
  <c r="P4" s="1"/>
  <c r="T4" s="1"/>
  <c r="U4" s="1"/>
  <c r="Q9"/>
  <c r="Q19"/>
  <c r="E19"/>
  <c r="I19"/>
  <c r="H17"/>
  <c r="L17" s="1"/>
  <c r="P17" s="1"/>
  <c r="T17" s="1"/>
  <c r="U17" s="1"/>
  <c r="E9"/>
  <c r="S19"/>
  <c r="G19"/>
  <c r="R19"/>
  <c r="H18"/>
  <c r="L18" s="1"/>
  <c r="P18" s="1"/>
  <c r="T18" s="1"/>
  <c r="U18" s="1"/>
  <c r="J19"/>
  <c r="O19"/>
  <c r="N19"/>
  <c r="L24"/>
  <c r="T24"/>
  <c r="P24"/>
  <c r="D21" l="1"/>
  <c r="H19"/>
  <c r="L19" s="1"/>
  <c r="P19" s="1"/>
  <c r="T19" s="1"/>
  <c r="U19" s="1"/>
  <c r="H9"/>
  <c r="L9" s="1"/>
  <c r="C6"/>
  <c r="D44" i="6"/>
  <c r="C7" i="2" s="1"/>
  <c r="D57" i="6"/>
  <c r="C8" i="2" s="1"/>
  <c r="D66" i="6"/>
  <c r="C15" i="2" s="1"/>
  <c r="D76" i="6"/>
  <c r="C16" i="2" s="1"/>
  <c r="D14" i="6"/>
  <c r="C4" i="2" s="1"/>
  <c r="D82" i="6"/>
  <c r="C17" i="2" s="1"/>
  <c r="E26"/>
  <c r="D12"/>
  <c r="H26" l="1"/>
  <c r="I26" s="1"/>
  <c r="P9"/>
  <c r="L26"/>
  <c r="E28"/>
  <c r="F26"/>
  <c r="H28" l="1"/>
  <c r="M26"/>
  <c r="L28"/>
  <c r="T9"/>
  <c r="P26"/>
  <c r="J26"/>
  <c r="I28"/>
  <c r="G26"/>
  <c r="G28" s="1"/>
  <c r="F28"/>
  <c r="Q26" l="1"/>
  <c r="P28"/>
  <c r="T26"/>
  <c r="T28" s="1"/>
  <c r="U9"/>
  <c r="N26"/>
  <c r="M28"/>
  <c r="K26"/>
  <c r="K28" s="1"/>
  <c r="J28"/>
  <c r="O26" l="1"/>
  <c r="O28" s="1"/>
  <c r="N28"/>
  <c r="R26"/>
  <c r="Q28"/>
  <c r="S26" l="1"/>
  <c r="S28" s="1"/>
  <c r="R28"/>
</calcChain>
</file>

<file path=xl/sharedStrings.xml><?xml version="1.0" encoding="utf-8"?>
<sst xmlns="http://schemas.openxmlformats.org/spreadsheetml/2006/main" count="273" uniqueCount="160">
  <si>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</si>
  <si>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</si>
  <si>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</si>
  <si>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</si>
  <si>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</si>
  <si>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</si>
  <si>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</si>
  <si>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</si>
  <si>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</si>
  <si>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</si>
  <si>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</si>
  <si>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</si>
  <si>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</si>
  <si>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</si>
  <si>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</si>
  <si>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</si>
  <si>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</si>
  <si>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</si>
  <si>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</si>
  <si>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</si>
  <si>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</si>
  <si>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</si>
  <si>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</si>
  <si>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</si>
  <si>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</si>
  <si>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</si>
  <si>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Λοιπά Έσοδα</t>
  </si>
  <si>
    <t>6μηνο</t>
  </si>
  <si>
    <t>9μηνο</t>
  </si>
  <si>
    <t>12μηνο</t>
  </si>
  <si>
    <t>Α/Α Στήλης :</t>
  </si>
  <si>
    <t xml:space="preserve">ΟΝΟΜΑ ΦΟΡΕΑ :  </t>
  </si>
  <si>
    <t>3μηνο</t>
  </si>
  <si>
    <t>ΣΥΝΟΛΟ ΕΣΟΔΩΝ ΓΡΑΜΜΕΣ 1-5</t>
  </si>
  <si>
    <t xml:space="preserve">Διαθέσιμα </t>
  </si>
  <si>
    <t>Ταμειακά διαθέσιμα κατά την 31.12 του προηγούμενου έτους</t>
  </si>
  <si>
    <t>ΣΥΝΟΛΟ ΕΣΟΔΩΝ ΚΑΙ ΔΙΑΘΕΣΙΜΩΝ  (Σύνολο Γραμμών 1-6)</t>
  </si>
  <si>
    <t>Α.1</t>
  </si>
  <si>
    <t>A.2</t>
  </si>
  <si>
    <t>Μηνιαίοι στόχοι απλήρωτων υποχρεώσεων έτους στοχοθεσίας</t>
  </si>
  <si>
    <t>Δ</t>
  </si>
  <si>
    <t>Ε</t>
  </si>
  <si>
    <t xml:space="preserve"> Ταμειακό αποτέλεσμα (Στόχος)</t>
  </si>
  <si>
    <t xml:space="preserve"> Οικονομικό αποτέλεσμα (Στόχος)</t>
  </si>
  <si>
    <t>Γ.1</t>
  </si>
  <si>
    <t>Γ.2</t>
  </si>
  <si>
    <t>B.1</t>
  </si>
  <si>
    <t xml:space="preserve">Β.2 </t>
  </si>
  <si>
    <t xml:space="preserve">ΤΡΕΧΟΥΣΑ ΣΤΟΧΟΘΕΣΙΑ ΕΤΟΥΣ: Π/Υ ΕΤΟΥΣ ΠΟΥ ΑΝΑΛΥΕΤΑΙ ΣΕ ΣΤΟΧΟΥΣ 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</si>
  <si>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</si>
  <si>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</si>
  <si>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</si>
  <si>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>ΠΡΟΙΣΧΥΟΥΣΑ ΣΤΟΧΟΘΕΣΙΑ ΕΤΟΥΣ: ΣΥΜΠΛΗΡΩΝΕΤΑΙ ΥΣΤΕΡΑ ΑΠΌ ΑΝΑΜΟΡΦΩΣΗ ΣΤΟΧΟΘΕΣΙΑΣ</t>
  </si>
  <si>
    <t>Επιχορηγήσεις από Τακτ. Προϋπολογισμό</t>
  </si>
  <si>
    <t>Ιδια Έσοδα</t>
  </si>
  <si>
    <t xml:space="preserve"> Ιδια έσοδα από βεβαιώσεις Προηγούμενων Οικονομικών Ετών (Π.Ο.Ε.)</t>
  </si>
  <si>
    <t>Ταμειακό Υπόλοιπο</t>
  </si>
  <si>
    <t>(Τ 100)_Ταμειακό Υπόλοιπο</t>
  </si>
  <si>
    <t>ΣΥΝΟΛΟ ΕΞΟΔΩΝ (Γραμμές 1 - 4)</t>
  </si>
  <si>
    <t xml:space="preserve">Αποθεματικο </t>
  </si>
  <si>
    <t xml:space="preserve">(Α 100)_Αποθεματικό </t>
  </si>
  <si>
    <t>ΣΥΝΟΛΟ ΕΞΟΔΩΝ ΜΕ ΑΠΟΘΕΜΑΤΙΚΟ (Γραμμές 1 - 5)</t>
  </si>
  <si>
    <t>+</t>
  </si>
  <si>
    <t>-</t>
  </si>
  <si>
    <t>Ασφαλιστικές παροχές (από κώδικα ν.π.δ.δ.).</t>
  </si>
  <si>
    <t>0600</t>
  </si>
  <si>
    <t>ΠΛΗΡΩΜΕΣ ΠΟΥ ΑΝΤΙΚΡΙΖΟΝΤΑΙ ΑΠΟ ΠΡΑΓΜΑΤΟΠΟΙΟΥΜΕΝΑ ΕΣΟΔΑ.</t>
  </si>
  <si>
    <t>3000</t>
  </si>
  <si>
    <t>Αποδόσεις εσόδων υπέρ Δημοσίου και τρίτων και λοιπές αποδόσεις</t>
  </si>
  <si>
    <t>6110</t>
  </si>
  <si>
    <t>ΚΙΝΗΣΗ ΚΕΦΑΛΑΙΩΝ (από κώδικα ν.π.δ.δ.).</t>
  </si>
  <si>
    <t>6000</t>
  </si>
  <si>
    <t>ΔΑΠΑΝΕΣ ΠΟΥ ΔΕΝ ΕΝΤΑΣΣΟΝΤΑΙ ΣΕ ΑΛΛΕΣ ΚΑΤΗΓΟΡΙΕΣ .</t>
  </si>
  <si>
    <t>5000</t>
  </si>
  <si>
    <t>Προμήθεια κεφαλαιουχικού εξοπλισμού</t>
  </si>
  <si>
    <t>1700</t>
  </si>
  <si>
    <t>Προμήθειες αγαθών και κεφαλαιουχικού εξοπλισμού</t>
  </si>
  <si>
    <t>1000</t>
  </si>
  <si>
    <t>Πληρωμές για μετακινήσεις</t>
  </si>
  <si>
    <t>0700</t>
  </si>
  <si>
    <t xml:space="preserve"> Φόροι-Τέλη-Έξοδα βεβαίωσης και είσπραξης εσόδων</t>
  </si>
  <si>
    <t>0900</t>
  </si>
  <si>
    <t>Πληρωμές για λοιπές υπηρεσίες</t>
  </si>
  <si>
    <t>0800</t>
  </si>
  <si>
    <t>Πληρωμές μεταβιβαστικές</t>
  </si>
  <si>
    <t>2000</t>
  </si>
  <si>
    <t>Λοιπές δαπάνες</t>
  </si>
  <si>
    <t>ΠΛΗΡΩΜΕΣ ΓΙΑ ΕΠΕΝΔΥΣΕΙΣ (από κώδικα ν.π.δ.δ.).</t>
  </si>
  <si>
    <t>9000</t>
  </si>
  <si>
    <t>ΑΠΑΛΛΟΤΡΙΩΣΕΙΣ,ΑΓΟΡΕΣ,ΑΝΕΓΕΡΣΕΙΣ κ.λ.π.</t>
  </si>
  <si>
    <t>7000</t>
  </si>
  <si>
    <t>Πρόσθετες και παρεπόμενες παροχές</t>
  </si>
  <si>
    <t>0500</t>
  </si>
  <si>
    <t>Αμοιβές υπαλλήλων με σχέση εργασίας Ι.Δ. ορισμένου χρόνου και ειδικών κατηγοριών</t>
  </si>
  <si>
    <t>0300</t>
  </si>
  <si>
    <t>Αμοιβές πολιτικών υπαλλήλων (τακτικοί και Ι.Δ.Α.Χ.)</t>
  </si>
  <si>
    <t>0200</t>
  </si>
  <si>
    <t>ΕΞΟΔΑ (1+2+3+4+5+6+7)</t>
  </si>
  <si>
    <t>B</t>
  </si>
  <si>
    <t>9700</t>
  </si>
  <si>
    <t>Έσοδα από δάνεια</t>
  </si>
  <si>
    <t>8700</t>
  </si>
  <si>
    <t>ΕΣΟΔΑ ΑΠΟ ΔΑΝΕΙΑ.</t>
  </si>
  <si>
    <t>Έσοδα υπέρ Δημοσίου και Τρίτων</t>
  </si>
  <si>
    <t>5200</t>
  </si>
  <si>
    <t>ΑΣΦΑΛΙΣΤΙΚΕΣ ΕΙΣΦΟΡΕΣ.</t>
  </si>
  <si>
    <t>Επιχορηγήσεις από τον Τακτικό Κρατικό Προϋπολογισμό.</t>
  </si>
  <si>
    <t>8110</t>
  </si>
  <si>
    <t>ΕΣΟΔΑ ΠΑΡΕΛΘΟΝΤΩΝ ΕΤΩΝ.</t>
  </si>
  <si>
    <t>8000</t>
  </si>
  <si>
    <t>Επιχορηγήσεις από τον Τακτικό Προϋπολογισμό για επενδύσεις.</t>
  </si>
  <si>
    <t>9100+9200</t>
  </si>
  <si>
    <t>ΕΣΟΔΑ ΑΠΟ ΕΠΙΧΟΡΗΓΗΣΕΙΣ κ.λπ. ΓΙΑ ΕΠΕΝΔΥΣΕΙΣ.</t>
  </si>
  <si>
    <t>ΕΚΤΑΚΤΑ ΕΣΟΔΑ.</t>
  </si>
  <si>
    <t>ΠΡΟΣΑΥΞΗΣΕΙΣ, ΠΡΟΣΤΙΜΑ, ΧΡΗΜΑΤΙΚΕΣ ΠΟΙΝΕΣ ΚΑΙ ΠΑΡΑΒΟΛΑ.</t>
  </si>
  <si>
    <t>4000</t>
  </si>
  <si>
    <t>0100</t>
  </si>
  <si>
    <t>ΕΣΟΔΑ ΑΠΟ ΤΗΝ ΕΠΙΧΕΙΡΗΜΑΤΙΚΗ ΔΡΑΣΤΗΡΙΟΤΗΤΑ ΤΟΥ Ν.Π.Δ.Δ.</t>
  </si>
  <si>
    <t>Έσοδα από Κεντρικούς Αυτοτελείς Πόρους (από κώδικα νπδδ)</t>
  </si>
  <si>
    <t>1250</t>
  </si>
  <si>
    <t>ΦΟΡΟΙ – ΤΕΛΗ ΚΑΙ ΔΙΚΑΙΩΜΑΤΑ ΥΠΕΡ Ν.Π.Δ.Δ.</t>
  </si>
  <si>
    <t>Επιχορηγήσεις από Τακτικό Προϋπολογισμό</t>
  </si>
  <si>
    <t>ΕΣΟΔΑ (1+2+3+4+5+6+7)</t>
  </si>
  <si>
    <t>A</t>
  </si>
  <si>
    <t>Πίνακας Β. Για ΟΤΑ Β' βαθμού</t>
  </si>
  <si>
    <t>ΕΝΟΠΟΙΗΜΕΝΟΣ ΠΡΟΫΠΟΛΟΓΙΣΜΟΣ ΤΟΠΙΚΗΣ ΑΥΤΟΔΙΟΙΚΗΣΗΣ</t>
  </si>
  <si>
    <t>Επιχορηγήσεις προερχόμενες από το εξωτερικό</t>
  </si>
  <si>
    <t>6620</t>
  </si>
  <si>
    <t>6300</t>
  </si>
  <si>
    <t>Εσοδα υπέρ Δημοσίου και Τρίτων</t>
  </si>
  <si>
    <t>Ασφαλιστικές εισφορές</t>
  </si>
  <si>
    <t>Επιχορηγήσεις και Εισφορές από Ν.Π.Δ.Δ., Ν.Π.Ι.Δ., Οργανισμούς, Ιδρύματα και Ειδικούς Λογαριασμούς Εσωτερικού</t>
  </si>
  <si>
    <t>Λοιπά έσοδα</t>
  </si>
  <si>
    <t>8620</t>
  </si>
  <si>
    <t>8300</t>
  </si>
  <si>
    <t>Έσοδα από δάνεια που χορηγήθηκαν για επενδύσεις</t>
  </si>
  <si>
    <t>Δαπάνες για επενδύσεις</t>
  </si>
  <si>
    <t>ΠΕΡΙΦΕΡΕΙΑ ΑΝ. ΜΑΚΕΔΟΝΙΑΣ ΚΑΙ ΘΡΑΚΗΣ</t>
  </si>
  <si>
    <t>ΠΕΡΙΦΕΡΕΙΑ ΑΤΤΙΚΗΣ</t>
  </si>
  <si>
    <t>ΠΕΡΙΦΕΡΕΙΑ ΒΟΡΕΙΟΥ ΑΙΓΑΙΟΥ</t>
  </si>
  <si>
    <t>ΠΕΡΙΦΕΡΕΙΑ ΔΥΤΙΚΗΣ ΕΛΛΑΔΑΣ</t>
  </si>
  <si>
    <t>ΠΕΡΙΦΕΡΕΙΑ ΔΥΤΙΚΗΣ ΜΑΚΕΔΟΝΙΑΣ</t>
  </si>
  <si>
    <t>ΠΕΡΙΦΕΡΕΙΑ ΗΠΕΙΡΟΥ</t>
  </si>
  <si>
    <t>ΠΕΡΙΦΕΡΕΙΑ ΘΕΣΣΑΛΙΑΣ</t>
  </si>
  <si>
    <t>ΠΕΡΙΦΕΡΕΙΑ ΙΟΝΙΩΝ ΝΗΣΩΝ</t>
  </si>
  <si>
    <t>ΠΕΡΙΦΕΡΕΙΑ ΚΕΝΤΡΙΚΗΣ ΜΑΚΕΔΟΝΙΑΣ</t>
  </si>
  <si>
    <t>ΠΕΡΙΦΕΡΕΙΑ ΚΡΗΤΗΣ</t>
  </si>
  <si>
    <t>ΠΕΡΙΦΕΡΕΙΑ ΝΟΤΙΟΥ ΑΙΓΑΙΟΥ</t>
  </si>
  <si>
    <t>ΠΕΡΙΦΕΡΕΙΑ ΠΕΛΟΠΟΝΝΗΣΟΥ</t>
  </si>
  <si>
    <t>ΠΕΡΙΦΕΡΕΙΑ ΣΤΕΡΕΑΣ ΕΛΛΑΔΑΣ</t>
  </si>
  <si>
    <t>Mapping_ΟΠΔ</t>
  </si>
  <si>
    <t xml:space="preserve">ΠΙΝΑΚΑΣ ΣΤΟΧΟΘΕΣΙΑΣ ΟΙΚΟΝΟΜΙΚΩΝ ΑΠΟΤΕΛΕΣΜΑΤΩΝ ΠΕΡΙΦΕΡΕΙΩΝ                                                                   </t>
  </si>
  <si>
    <t>Υπόδειγμα: Σ.2-ΠΕΡΙΦΕΡΕΙΕΣ_ΝΠΔΔ</t>
  </si>
  <si>
    <t>Επιχορηγήσεις από ΠΔΕ,  από Προγράμματα της Ε.Ε. και λοιπές πηγές χρηματοδότησης</t>
  </si>
  <si>
    <t>(+) (9000) _ΕΣΟΔΑ ΑΠΟ ΕΠΙΧΟΡΗΓΗΣΕΙΣ κ.λπ. ΓΙΑ ΕΠΕΝΔΥΣΕΙΣ.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</si>
  <si>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</si>
  <si>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</rPr>
      <t>=&gt; Ταύτιση Στοχοθεσίας και Π/Υ</t>
    </r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</si>
  <si>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2021</t>
    </r>
  </si>
  <si>
    <t>Ίδια Έσοδα</t>
  </si>
  <si>
    <t xml:space="preserve"> Ίδια έσοδα από βεβαιώσεις Προηγούμενων Οικονομικών Ετών (Π.Ο.Ε.)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</si>
</sst>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b/>
      <sz val="14"/>
      <color theme="1"/>
      <name val="Calibri"/>
      <family val="2"/>
      <charset val="161"/>
    </font>
    <font>
      <sz val="14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7.65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8"/>
      <name val="Calibri"/>
      <family val="2"/>
      <charset val="161"/>
    </font>
    <font>
      <sz val="9"/>
      <color theme="1"/>
      <name val="Calibri"/>
      <family val="2"/>
      <charset val="161"/>
    </font>
    <font>
      <b/>
      <sz val="12"/>
      <name val="Calibri"/>
      <family val="2"/>
      <charset val="161"/>
    </font>
    <font>
      <sz val="12"/>
      <color indexed="8"/>
      <name val="Calibri"/>
      <family val="2"/>
      <charset val="161"/>
    </font>
    <font>
      <b/>
      <i/>
      <u/>
      <sz val="12"/>
      <color indexed="8"/>
      <name val="Calibri"/>
      <family val="2"/>
      <charset val="161"/>
    </font>
    <font>
      <i/>
      <sz val="12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9"/>
      <color theme="1"/>
      <name val="Calibri"/>
      <family val="2"/>
      <charset val="161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 applyFont="1" applyAlignment="1">
      <alignment horizontal="center"/>
    </xf>
    <xf numFmtId="49" fontId="0" fillId="0" borderId="0" xfId="0" applyNumberFormat="1"/>
    <xf numFmtId="0" fontId="0" fillId="0" borderId="0" xfId="0" applyFont="1"/>
    <xf numFmtId="49" fontId="0" fillId="0" borderId="0" xfId="0" applyNumberFormat="1" applyFont="1"/>
    <xf numFmtId="0" fontId="0" fillId="0" borderId="0" xfId="0" applyFont="1" applyAlignment="1">
      <alignment wrapText="1"/>
    </xf>
    <xf numFmtId="0" fontId="6" fillId="0" borderId="0" xfId="0" applyFont="1" applyAlignment="1">
      <alignment horizontal="center"/>
    </xf>
    <xf numFmtId="49" fontId="7" fillId="0" borderId="0" xfId="0" applyNumberFormat="1" applyFont="1"/>
    <xf numFmtId="0" fontId="0" fillId="6" borderId="0" xfId="0" applyFont="1" applyFill="1" applyAlignment="1">
      <alignment wrapText="1"/>
    </xf>
    <xf numFmtId="0" fontId="0" fillId="6" borderId="0" xfId="0" applyFill="1" applyAlignment="1">
      <alignment horizontal="center"/>
    </xf>
    <xf numFmtId="0" fontId="0" fillId="6" borderId="0" xfId="0" applyFont="1" applyFill="1" applyAlignment="1">
      <alignment horizontal="center"/>
    </xf>
    <xf numFmtId="49" fontId="0" fillId="6" borderId="0" xfId="0" applyNumberFormat="1" applyFill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5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0" fontId="0" fillId="0" borderId="0" xfId="0" applyFont="1" applyAlignment="1">
      <alignment horizontal="left" wrapText="1" indent="3"/>
    </xf>
    <xf numFmtId="49" fontId="6" fillId="0" borderId="0" xfId="0" applyNumberFormat="1" applyFont="1"/>
    <xf numFmtId="0" fontId="0" fillId="6" borderId="0" xfId="0" applyFont="1" applyFill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49" fontId="0" fillId="6" borderId="0" xfId="0" applyNumberFormat="1" applyFill="1" applyAlignment="1">
      <alignment vertical="center" wrapText="1"/>
    </xf>
    <xf numFmtId="0" fontId="6" fillId="6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0" fillId="7" borderId="0" xfId="0" applyFont="1" applyFill="1" applyAlignment="1">
      <alignment horizontal="center"/>
    </xf>
    <xf numFmtId="49" fontId="0" fillId="7" borderId="0" xfId="0" applyNumberFormat="1" applyFill="1" applyAlignment="1">
      <alignment wrapText="1"/>
    </xf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6" borderId="0" xfId="0" applyFont="1" applyFill="1" applyAlignment="1">
      <alignment wrapText="1"/>
    </xf>
    <xf numFmtId="0" fontId="6" fillId="6" borderId="0" xfId="0" applyFont="1" applyFill="1" applyAlignment="1">
      <alignment horizontal="center"/>
    </xf>
    <xf numFmtId="49" fontId="7" fillId="6" borderId="0" xfId="0" applyNumberFormat="1" applyFont="1" applyFill="1"/>
    <xf numFmtId="0" fontId="0" fillId="8" borderId="0" xfId="0" applyFont="1" applyFill="1" applyAlignment="1">
      <alignment wrapText="1"/>
    </xf>
    <xf numFmtId="0" fontId="0" fillId="8" borderId="0" xfId="0" applyFont="1" applyFill="1" applyAlignment="1">
      <alignment horizontal="center"/>
    </xf>
    <xf numFmtId="49" fontId="0" fillId="8" borderId="0" xfId="0" applyNumberFormat="1" applyFill="1" applyAlignment="1">
      <alignment wrapText="1"/>
    </xf>
    <xf numFmtId="0" fontId="6" fillId="8" borderId="0" xfId="0" applyFont="1" applyFill="1" applyAlignment="1">
      <alignment horizontal="center"/>
    </xf>
    <xf numFmtId="49" fontId="6" fillId="8" borderId="0" xfId="0" applyNumberFormat="1" applyFont="1" applyFill="1"/>
    <xf numFmtId="0" fontId="6" fillId="8" borderId="0" xfId="0" applyFont="1" applyFill="1"/>
    <xf numFmtId="49" fontId="7" fillId="0" borderId="0" xfId="0" applyNumberFormat="1" applyFont="1" applyFill="1"/>
    <xf numFmtId="49" fontId="5" fillId="0" borderId="0" xfId="0" applyNumberFormat="1" applyFont="1" applyFill="1" applyAlignment="1">
      <alignment wrapText="1"/>
    </xf>
    <xf numFmtId="49" fontId="0" fillId="7" borderId="0" xfId="0" applyNumberFormat="1" applyFill="1" applyAlignment="1">
      <alignment vertical="center" wrapText="1"/>
    </xf>
    <xf numFmtId="0" fontId="0" fillId="8" borderId="0" xfId="0" applyFont="1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7" borderId="0" xfId="0" applyFont="1" applyFill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49" fontId="0" fillId="8" borderId="0" xfId="0" applyNumberFormat="1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wrapText="1"/>
    </xf>
    <xf numFmtId="49" fontId="0" fillId="0" borderId="0" xfId="0" applyNumberFormat="1" applyFill="1" applyAlignment="1">
      <alignment vertical="center" wrapText="1"/>
    </xf>
    <xf numFmtId="0" fontId="6" fillId="8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ill="1"/>
    <xf numFmtId="49" fontId="4" fillId="0" borderId="0" xfId="0" applyNumberFormat="1" applyFont="1"/>
    <xf numFmtId="0" fontId="4" fillId="8" borderId="0" xfId="0" applyFont="1" applyFill="1" applyAlignment="1">
      <alignment wrapText="1"/>
    </xf>
    <xf numFmtId="49" fontId="4" fillId="8" borderId="0" xfId="0" applyNumberFormat="1" applyFont="1" applyFill="1"/>
    <xf numFmtId="0" fontId="4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0" fillId="9" borderId="0" xfId="0" applyFill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0" fillId="8" borderId="0" xfId="0" quotePrefix="1" applyFill="1" applyAlignment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9" fillId="11" borderId="0" xfId="0" applyNumberFormat="1" applyFont="1" applyFill="1" applyAlignment="1">
      <alignment vertical="center" wrapText="1"/>
    </xf>
    <xf numFmtId="0" fontId="9" fillId="11" borderId="0" xfId="0" applyFont="1" applyFill="1" applyAlignment="1">
      <alignment horizontal="center" vertical="center"/>
    </xf>
    <xf numFmtId="0" fontId="9" fillId="11" borderId="0" xfId="0" applyFont="1" applyFill="1" applyAlignment="1">
      <alignment vertical="center" wrapText="1"/>
    </xf>
    <xf numFmtId="49" fontId="10" fillId="7" borderId="0" xfId="0" applyNumberFormat="1" applyFont="1" applyFill="1" applyAlignment="1">
      <alignment vertical="center" wrapText="1"/>
    </xf>
    <xf numFmtId="0" fontId="10" fillId="7" borderId="0" xfId="0" applyFont="1" applyFill="1" applyAlignment="1">
      <alignment horizontal="center"/>
    </xf>
    <xf numFmtId="0" fontId="14" fillId="0" borderId="0" xfId="0" applyFont="1" applyBorder="1" applyAlignment="1" applyProtection="1">
      <alignment vertical="center" wrapText="1"/>
      <protection locked="0"/>
    </xf>
    <xf numFmtId="0" fontId="14" fillId="0" borderId="0" xfId="0" applyFont="1" applyProtection="1"/>
    <xf numFmtId="0" fontId="14" fillId="0" borderId="0" xfId="0" applyFont="1"/>
    <xf numFmtId="0" fontId="15" fillId="3" borderId="11" xfId="0" applyFont="1" applyFill="1" applyBorder="1" applyAlignment="1" applyProtection="1">
      <alignment horizontal="right" vertical="center"/>
    </xf>
    <xf numFmtId="0" fontId="15" fillId="3" borderId="1" xfId="0" applyFont="1" applyFill="1" applyBorder="1" applyAlignment="1" applyProtection="1">
      <alignment horizontal="center" vertical="center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/>
    </xf>
    <xf numFmtId="0" fontId="11" fillId="3" borderId="15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left" vertical="center" wrapText="1"/>
    </xf>
    <xf numFmtId="0" fontId="19" fillId="0" borderId="17" xfId="0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8" fillId="5" borderId="1" xfId="0" applyNumberFormat="1" applyFont="1" applyFill="1" applyBorder="1" applyAlignment="1" applyProtection="1">
      <alignment horizontal="center" vertical="center" wrapText="1"/>
    </xf>
    <xf numFmtId="3" fontId="20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0" fontId="18" fillId="0" borderId="17" xfId="0" quotePrefix="1" applyFont="1" applyBorder="1" applyAlignment="1" applyProtection="1">
      <alignment horizontal="left" vertical="center" wrapText="1"/>
    </xf>
    <xf numFmtId="0" fontId="19" fillId="0" borderId="17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3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</xf>
    <xf numFmtId="3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9" xfId="0" applyNumberFormat="1" applyFont="1" applyFill="1" applyBorder="1" applyAlignment="1" applyProtection="1">
      <alignment horizontal="center" vertical="center" wrapText="1"/>
      <protection locked="0"/>
    </xf>
    <xf numFmtId="3" fontId="18" fillId="5" borderId="16" xfId="0" applyNumberFormat="1" applyFont="1" applyFill="1" applyBorder="1" applyAlignment="1" applyProtection="1">
      <alignment horizontal="center" vertical="center" wrapText="1"/>
    </xf>
    <xf numFmtId="3" fontId="18" fillId="3" borderId="10" xfId="0" applyNumberFormat="1" applyFont="1" applyFill="1" applyBorder="1" applyAlignment="1" applyProtection="1">
      <alignment horizontal="center" vertical="center" wrapText="1"/>
      <protection locked="0"/>
    </xf>
    <xf numFmtId="3" fontId="20" fillId="3" borderId="10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3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4" xfId="0" applyNumberFormat="1" applyFont="1" applyFill="1" applyBorder="1" applyAlignment="1" applyProtection="1">
      <alignment vertical="center" wrapText="1"/>
      <protection locked="0"/>
    </xf>
    <xf numFmtId="3" fontId="18" fillId="4" borderId="3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3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Protection="1"/>
    <xf numFmtId="0" fontId="18" fillId="0" borderId="10" xfId="0" applyFont="1" applyFill="1" applyBorder="1" applyAlignment="1" applyProtection="1">
      <alignment horizontal="left" vertical="center"/>
    </xf>
    <xf numFmtId="0" fontId="14" fillId="0" borderId="0" xfId="0" applyFont="1" applyFill="1" applyBorder="1" applyProtection="1"/>
    <xf numFmtId="0" fontId="2" fillId="10" borderId="1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3" fontId="20" fillId="3" borderId="2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/>
      <protection locked="0"/>
    </xf>
    <xf numFmtId="3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</xf>
    <xf numFmtId="3" fontId="18" fillId="3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3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2" xfId="0" applyNumberFormat="1" applyFont="1" applyFill="1" applyBorder="1" applyAlignment="1" applyProtection="1">
      <alignment vertical="center" wrapText="1"/>
      <protection locked="0"/>
    </xf>
    <xf numFmtId="3" fontId="18" fillId="4" borderId="5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/>
    <xf numFmtId="0" fontId="11" fillId="3" borderId="1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vertical="center"/>
    </xf>
    <xf numFmtId="0" fontId="18" fillId="0" borderId="11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/>
    </xf>
    <xf numFmtId="3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5" fillId="4" borderId="5" xfId="0" applyNumberFormat="1" applyFont="1" applyFill="1" applyBorder="1" applyAlignment="1" applyProtection="1">
      <alignment vertical="center" wrapText="1"/>
      <protection locked="0"/>
    </xf>
    <xf numFmtId="3" fontId="18" fillId="0" borderId="1" xfId="1" applyNumberFormat="1" applyFont="1" applyFill="1" applyBorder="1" applyAlignment="1" applyProtection="1">
      <alignment horizontal="center" vertical="center"/>
      <protection locked="0"/>
    </xf>
    <xf numFmtId="3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3" fontId="15" fillId="4" borderId="3" xfId="0" applyNumberFormat="1" applyFont="1" applyFill="1" applyBorder="1" applyAlignment="1" applyProtection="1">
      <alignment vertical="center" wrapText="1"/>
      <protection locked="0"/>
    </xf>
    <xf numFmtId="3" fontId="18" fillId="3" borderId="18" xfId="0" applyNumberFormat="1" applyFont="1" applyFill="1" applyBorder="1" applyAlignment="1" applyProtection="1">
      <alignment horizontal="center" vertical="center" wrapText="1"/>
    </xf>
    <xf numFmtId="3" fontId="18" fillId="5" borderId="18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/>
    </xf>
    <xf numFmtId="3" fontId="20" fillId="7" borderId="17" xfId="0" applyNumberFormat="1" applyFont="1" applyFill="1" applyBorder="1" applyAlignment="1" applyProtection="1">
      <alignment horizontal="center" vertical="center"/>
    </xf>
    <xf numFmtId="3" fontId="20" fillId="5" borderId="18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1" fontId="14" fillId="0" borderId="0" xfId="0" applyNumberFormat="1" applyFont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wrapText="1"/>
    </xf>
    <xf numFmtId="0" fontId="14" fillId="0" borderId="0" xfId="0" applyFont="1" applyAlignment="1">
      <alignment vertical="center"/>
    </xf>
    <xf numFmtId="49" fontId="0" fillId="8" borderId="0" xfId="0" applyNumberFormat="1" applyFill="1" applyAlignment="1">
      <alignment horizontal="center" vertical="center" wrapText="1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left" vertical="center"/>
    </xf>
    <xf numFmtId="0" fontId="11" fillId="3" borderId="13" xfId="0" applyFont="1" applyFill="1" applyBorder="1" applyAlignment="1" applyProtection="1">
      <alignment horizontal="left" vertical="center"/>
    </xf>
    <xf numFmtId="0" fontId="11" fillId="3" borderId="16" xfId="0" applyFont="1" applyFill="1" applyBorder="1" applyAlignment="1" applyProtection="1">
      <alignment horizontal="left" vertical="center" wrapText="1"/>
    </xf>
    <xf numFmtId="0" fontId="11" fillId="3" borderId="13" xfId="0" applyFont="1" applyFill="1" applyBorder="1" applyAlignment="1" applyProtection="1">
      <alignment horizontal="left" vertical="center" wrapText="1"/>
    </xf>
    <xf numFmtId="49" fontId="11" fillId="3" borderId="16" xfId="0" applyNumberFormat="1" applyFont="1" applyFill="1" applyBorder="1" applyAlignment="1" applyProtection="1">
      <alignment horizontal="left" vertical="center" wrapText="1"/>
    </xf>
    <xf numFmtId="49" fontId="11" fillId="3" borderId="13" xfId="0" applyNumberFormat="1" applyFont="1" applyFill="1" applyBorder="1" applyAlignment="1" applyProtection="1">
      <alignment horizontal="left" vertical="center" wrapText="1"/>
    </xf>
    <xf numFmtId="0" fontId="11" fillId="7" borderId="1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</xf>
    <xf numFmtId="0" fontId="11" fillId="3" borderId="17" xfId="0" applyFont="1" applyFill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left" vertical="center" wrapText="1"/>
    </xf>
    <xf numFmtId="0" fontId="11" fillId="0" borderId="20" xfId="0" applyFont="1" applyFill="1" applyBorder="1" applyAlignment="1" applyProtection="1">
      <alignment horizontal="left" vertical="center" wrapText="1"/>
    </xf>
    <xf numFmtId="0" fontId="11" fillId="0" borderId="21" xfId="0" applyFont="1" applyFill="1" applyBorder="1" applyAlignment="1" applyProtection="1">
      <alignment horizontal="left" vertical="center" wrapText="1"/>
    </xf>
    <xf numFmtId="0" fontId="21" fillId="3" borderId="17" xfId="1" applyFont="1" applyFill="1" applyBorder="1" applyAlignment="1" applyProtection="1">
      <alignment horizontal="left" vertical="center" wrapText="1"/>
    </xf>
    <xf numFmtId="0" fontId="21" fillId="3" borderId="18" xfId="1" applyFont="1" applyFill="1" applyBorder="1" applyAlignment="1" applyProtection="1">
      <alignment horizontal="left" vertical="center" wrapText="1"/>
    </xf>
    <xf numFmtId="0" fontId="21" fillId="3" borderId="17" xfId="1" applyFont="1" applyFill="1" applyBorder="1" applyAlignment="1" applyProtection="1">
      <alignment horizontal="left" vertical="center"/>
    </xf>
    <xf numFmtId="0" fontId="21" fillId="3" borderId="2" xfId="1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27" fillId="3" borderId="17" xfId="0" applyFont="1" applyFill="1" applyBorder="1" applyAlignment="1" applyProtection="1">
      <alignment horizontal="left" vertical="center" indent="5"/>
    </xf>
    <xf numFmtId="0" fontId="27" fillId="3" borderId="23" xfId="0" applyFont="1" applyFill="1" applyBorder="1" applyAlignment="1" applyProtection="1">
      <alignment horizontal="left" vertical="center" indent="5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showGridLines="0" tabSelected="1" view="pageBreakPreview" zoomScaleNormal="66" zoomScaleSheetLayoutView="100" workbookViewId="0">
      <pane ySplit="3" topLeftCell="A4" activePane="bottomLeft" state="frozen"/>
      <selection pane="bottomLeft" activeCell="B7" sqref="B7"/>
    </sheetView>
  </sheetViews>
  <sheetFormatPr defaultRowHeight="15"/>
  <cols>
    <col min="1" max="1" width="11.28515625" style="185" customWidth="1"/>
    <col min="2" max="2" width="39.5703125" style="79" customWidth="1"/>
    <col min="3" max="3" width="50.140625" style="79" bestFit="1" customWidth="1"/>
    <col min="4" max="4" width="17.7109375" style="79" customWidth="1"/>
    <col min="5" max="20" width="11.7109375" style="79" customWidth="1"/>
    <col min="21" max="21" width="10.7109375" style="79" customWidth="1"/>
    <col min="22" max="22" width="21" style="79" customWidth="1"/>
    <col min="23" max="16384" width="9.140625" style="79"/>
  </cols>
  <sheetData>
    <row r="1" spans="1:22" ht="51" customHeight="1">
      <c r="A1" s="199" t="s">
        <v>151</v>
      </c>
      <c r="B1" s="200"/>
      <c r="C1" s="201"/>
      <c r="D1" s="197" t="s">
        <v>31</v>
      </c>
      <c r="E1" s="198"/>
      <c r="F1" s="187"/>
      <c r="G1" s="187"/>
      <c r="H1" s="187"/>
      <c r="I1" s="187"/>
      <c r="J1" s="187"/>
      <c r="K1" s="187"/>
      <c r="L1" s="77"/>
      <c r="M1" s="77"/>
      <c r="N1" s="77"/>
      <c r="O1" s="77"/>
      <c r="P1" s="77"/>
      <c r="Q1" s="77"/>
      <c r="R1" s="77"/>
      <c r="S1" s="77"/>
      <c r="T1" s="77"/>
      <c r="U1" s="77"/>
      <c r="V1" s="78"/>
    </row>
    <row r="2" spans="1:22" ht="32.25" customHeight="1">
      <c r="A2" s="207" t="s">
        <v>157</v>
      </c>
      <c r="B2" s="208"/>
      <c r="C2" s="80" t="s">
        <v>30</v>
      </c>
      <c r="D2" s="81">
        <v>1</v>
      </c>
      <c r="E2" s="81">
        <v>2</v>
      </c>
      <c r="F2" s="81">
        <v>3</v>
      </c>
      <c r="G2" s="81">
        <v>4</v>
      </c>
      <c r="H2" s="81">
        <v>5</v>
      </c>
      <c r="I2" s="81">
        <v>6</v>
      </c>
      <c r="J2" s="81">
        <v>7</v>
      </c>
      <c r="K2" s="81">
        <v>8</v>
      </c>
      <c r="L2" s="81">
        <v>9</v>
      </c>
      <c r="M2" s="81">
        <v>10</v>
      </c>
      <c r="N2" s="81">
        <v>11</v>
      </c>
      <c r="O2" s="81">
        <v>12</v>
      </c>
      <c r="P2" s="81">
        <v>13</v>
      </c>
      <c r="Q2" s="81">
        <v>14</v>
      </c>
      <c r="R2" s="81">
        <v>15</v>
      </c>
      <c r="S2" s="81">
        <v>16</v>
      </c>
      <c r="T2" s="81">
        <v>17</v>
      </c>
      <c r="U2" s="81">
        <v>18</v>
      </c>
      <c r="V2" s="81">
        <v>19</v>
      </c>
    </row>
    <row r="3" spans="1:22" ht="65.25" customHeight="1">
      <c r="A3" s="82" t="s">
        <v>0</v>
      </c>
      <c r="B3" s="83" t="s">
        <v>5</v>
      </c>
      <c r="C3" s="84" t="s">
        <v>4</v>
      </c>
      <c r="D3" s="85" t="s">
        <v>48</v>
      </c>
      <c r="E3" s="70" t="s">
        <v>7</v>
      </c>
      <c r="F3" s="70" t="s">
        <v>8</v>
      </c>
      <c r="G3" s="70" t="s">
        <v>9</v>
      </c>
      <c r="H3" s="86" t="s">
        <v>32</v>
      </c>
      <c r="I3" s="70" t="s">
        <v>10</v>
      </c>
      <c r="J3" s="70" t="s">
        <v>11</v>
      </c>
      <c r="K3" s="70" t="s">
        <v>12</v>
      </c>
      <c r="L3" s="86" t="s">
        <v>27</v>
      </c>
      <c r="M3" s="70" t="s">
        <v>13</v>
      </c>
      <c r="N3" s="70" t="s">
        <v>14</v>
      </c>
      <c r="O3" s="70" t="s">
        <v>15</v>
      </c>
      <c r="P3" s="86" t="s">
        <v>28</v>
      </c>
      <c r="Q3" s="70" t="s">
        <v>16</v>
      </c>
      <c r="R3" s="70" t="s">
        <v>17</v>
      </c>
      <c r="S3" s="70" t="s">
        <v>18</v>
      </c>
      <c r="T3" s="87" t="s">
        <v>29</v>
      </c>
      <c r="U3" s="88" t="s">
        <v>156</v>
      </c>
      <c r="V3" s="89" t="s">
        <v>52</v>
      </c>
    </row>
    <row r="4" spans="1:22" s="98" customFormat="1" ht="56.25">
      <c r="A4" s="90" t="s">
        <v>19</v>
      </c>
      <c r="B4" s="91" t="s">
        <v>53</v>
      </c>
      <c r="C4" s="92" t="str">
        <f>+mapping!D14</f>
        <v>(0100)_Επιχορηγήσεις από τον Τακτικό Κρατικό Προϋπολογισμό.(+) (1250) _Έσοδα από Κεντρικούς Αυτοτελείς Πόρους (από κώδικα νπδδ)(+) (6110) _Επιχορηγήσεις από τον Τακτικό Κρατικό Προϋπολογισμό.(+) (8110) _Επιχορηγήσεις από τον Τακτικό Κρατικό Προϋπολογισμό.(+) (9100+9200) _Επιχορηγήσεις από τον Τακτικό Προϋπολογισμό για επενδύσεις.</v>
      </c>
      <c r="D4" s="93"/>
      <c r="E4" s="94"/>
      <c r="F4" s="94"/>
      <c r="G4" s="94"/>
      <c r="H4" s="95">
        <f t="shared" ref="H4:H9" si="0">E4+F4+G4</f>
        <v>0</v>
      </c>
      <c r="I4" s="94"/>
      <c r="J4" s="94"/>
      <c r="K4" s="94"/>
      <c r="L4" s="95">
        <f t="shared" ref="L4:L9" si="1">H4+I4+J4+K4</f>
        <v>0</v>
      </c>
      <c r="M4" s="94"/>
      <c r="N4" s="94"/>
      <c r="O4" s="94"/>
      <c r="P4" s="95">
        <f t="shared" ref="P4:P9" si="2">L4+M4+N4+O4</f>
        <v>0</v>
      </c>
      <c r="Q4" s="94"/>
      <c r="R4" s="94"/>
      <c r="S4" s="94"/>
      <c r="T4" s="95">
        <f t="shared" ref="T4:T9" si="3">P4+Q4+R4+S4</f>
        <v>0</v>
      </c>
      <c r="U4" s="96">
        <f t="shared" ref="U4:U9" si="4">D4-T4</f>
        <v>0</v>
      </c>
      <c r="V4" s="97"/>
    </row>
    <row r="5" spans="1:22" s="98" customFormat="1" ht="56.25">
      <c r="A5" s="90" t="s">
        <v>20</v>
      </c>
      <c r="B5" s="99" t="s">
        <v>155</v>
      </c>
      <c r="C5" s="100" t="str">
        <f>+mapping!D22</f>
        <v>(+) (9000) _ΕΣΟΔΑ ΑΠΟ ΕΠΙΧΟΡΗΓΗΣΕΙΣ κ.λπ. ΓΙΑ ΕΠΕΝΔΥΣΕΙΣ.(-) (9100+9200) _Επιχορηγήσεις από τον Τακτικό Προϋπολογισμό για επενδύσεις.(+) (0300) _Επιχορηγήσεις προερχόμενες από το εξωτερικό(+) (6130) _Επιχορηγήσεις προερχόμενες από το εξωτερικό(+) (8130) _Επιχορηγήσεις προερχόμενες από το εξωτερικό</v>
      </c>
      <c r="D5" s="93"/>
      <c r="E5" s="94"/>
      <c r="F5" s="94"/>
      <c r="G5" s="94"/>
      <c r="H5" s="95">
        <f t="shared" si="0"/>
        <v>0</v>
      </c>
      <c r="I5" s="94"/>
      <c r="J5" s="94"/>
      <c r="K5" s="94"/>
      <c r="L5" s="95">
        <f t="shared" si="1"/>
        <v>0</v>
      </c>
      <c r="M5" s="94"/>
      <c r="N5" s="94"/>
      <c r="O5" s="94"/>
      <c r="P5" s="95">
        <f t="shared" si="2"/>
        <v>0</v>
      </c>
      <c r="Q5" s="94"/>
      <c r="R5" s="94"/>
      <c r="S5" s="94"/>
      <c r="T5" s="95">
        <f t="shared" si="3"/>
        <v>0</v>
      </c>
      <c r="U5" s="96">
        <f t="shared" si="4"/>
        <v>0</v>
      </c>
      <c r="V5" s="97"/>
    </row>
    <row r="6" spans="1:22" s="98" customFormat="1" ht="101.25">
      <c r="A6" s="90" t="s">
        <v>21</v>
      </c>
      <c r="B6" s="101" t="s">
        <v>54</v>
      </c>
      <c r="C6" s="102" t="str">
        <f>+mapping!D36</f>
        <v>(0200)_Επιχορηγήσεις και Εισφορές από Ν.Π.Δ.Δ., Ν.Π.Ι.Δ., Οργανισμούς, Ιδρύματα και Ειδικούς Λογαριασμούς Εσωτερικού(+) (1000) _ΦΟΡΟΙ – ΤΕΛΗ ΚΑΙ ΔΙΚΑΙΩΜΑΤΑ ΥΠΕΡ Ν.Π.Δ.Δ.(-) (1250) _Έσοδα από Κεντρικούς Αυτοτελείς Πόρους (από κώδικα νπδδ)(+) (3000) _ΕΣΟΔΑ ΑΠΟ ΤΗΝ ΕΠΙΧΕΙΡΗΜΑΤΙΚΗ ΔΡΑΣΤΗΡΙΟΤΗΤΑ ΤΟΥ Ν.Π.Δ.Δ.(+) (4000) _ΠΡΟΣΑΥΞΗΣΕΙΣ, ΠΡΟΣΤΙΜΑ, ΧΡΗΜΑΤΙΚΕΣ ΠΟΙΝΕΣ ΚΑΙ ΠΑΡΑΒΟΛΑ.(+) (5000) _Λοιπά έσοδα(-) (5200) _Έσοδα υπέρ Δημοσίου και Τρίτων(+) (6000) _ΕΚΤΑΚΤΑ ΕΣΟΔΑ.(-) (6110) _Επιχορηγήσεις από τον Τακτικό Κρατικό Προϋπολογισμό.(-) (6620) _Εσοδα υπέρ Δημοσίου και Τρίτων(-) (6300) _Ασφαλιστικές εισφορές</v>
      </c>
      <c r="D6" s="93"/>
      <c r="E6" s="94"/>
      <c r="F6" s="94"/>
      <c r="G6" s="94"/>
      <c r="H6" s="95">
        <f t="shared" si="0"/>
        <v>0</v>
      </c>
      <c r="I6" s="94"/>
      <c r="J6" s="94"/>
      <c r="K6" s="94"/>
      <c r="L6" s="95">
        <f t="shared" si="1"/>
        <v>0</v>
      </c>
      <c r="M6" s="94"/>
      <c r="N6" s="94"/>
      <c r="O6" s="94"/>
      <c r="P6" s="95">
        <f t="shared" si="2"/>
        <v>0</v>
      </c>
      <c r="Q6" s="94"/>
      <c r="R6" s="94"/>
      <c r="S6" s="94"/>
      <c r="T6" s="95">
        <f t="shared" si="3"/>
        <v>0</v>
      </c>
      <c r="U6" s="96">
        <f t="shared" si="4"/>
        <v>0</v>
      </c>
      <c r="V6" s="97"/>
    </row>
    <row r="7" spans="1:22" s="98" customFormat="1" ht="33.75">
      <c r="A7" s="90" t="s">
        <v>22</v>
      </c>
      <c r="B7" s="91" t="s">
        <v>55</v>
      </c>
      <c r="C7" s="102" t="str">
        <f>+mapping!D44</f>
        <v>(8000)_ΕΣΟΔΑ ΠΑΡΕΛΘΟΝΤΩΝ ΕΤΩΝ.(-) (8110) _Επιχορηγήσεις από τον Τακτικό Κρατικό Προϋπολογισμό.(-) (8700) _Έσοδα από δάνεια(-) (8620) _Εσοδα υπέρ Δημοσίου και Τρίτων(-) (8300) _Ασφαλιστικές εισφορές</v>
      </c>
      <c r="D7" s="93"/>
      <c r="E7" s="94"/>
      <c r="F7" s="94"/>
      <c r="G7" s="94"/>
      <c r="H7" s="95">
        <f t="shared" si="0"/>
        <v>0</v>
      </c>
      <c r="I7" s="94"/>
      <c r="J7" s="94"/>
      <c r="K7" s="94"/>
      <c r="L7" s="95">
        <f t="shared" si="1"/>
        <v>0</v>
      </c>
      <c r="M7" s="94"/>
      <c r="N7" s="94"/>
      <c r="O7" s="94"/>
      <c r="P7" s="95">
        <f t="shared" si="2"/>
        <v>0</v>
      </c>
      <c r="Q7" s="94"/>
      <c r="R7" s="94"/>
      <c r="S7" s="94"/>
      <c r="T7" s="95">
        <f t="shared" si="3"/>
        <v>0</v>
      </c>
      <c r="U7" s="96">
        <f t="shared" si="4"/>
        <v>0</v>
      </c>
      <c r="V7" s="97"/>
    </row>
    <row r="8" spans="1:22" s="98" customFormat="1" ht="67.5">
      <c r="A8" s="103" t="s">
        <v>23</v>
      </c>
      <c r="B8" s="91" t="s">
        <v>26</v>
      </c>
      <c r="C8" s="92" t="str">
        <f>+mapping!D57</f>
        <v>(2000)_ΑΣΦΑΛΙΣΤΙΚΕΣ ΕΙΣΦΟΡΕΣ.(+) (5200) _Έσοδα υπέρ Δημοσίου και Τρίτων(+) (6620) _Εσοδα υπέρ Δημοσίου και Τρίτων(+) (8620) _Εσοδα υπέρ Δημοσίου και Τρίτων(+) (6300) _Ασφαλιστικές εισφορές(+) (8300) _Ασφαλιστικές εισφορές(+) (7000) _ΕΣΟΔΑ ΑΠΟ ΔΑΝΕΙΑ.(+) (8700) _Έσοδα από δάνεια(+) (9700) _Έσοδα από δάνεια που χορηγήθηκαν για επενδύσεις</v>
      </c>
      <c r="D8" s="104"/>
      <c r="E8" s="94"/>
      <c r="F8" s="94"/>
      <c r="G8" s="94"/>
      <c r="H8" s="95">
        <f t="shared" si="0"/>
        <v>0</v>
      </c>
      <c r="I8" s="94"/>
      <c r="J8" s="94"/>
      <c r="K8" s="94"/>
      <c r="L8" s="95">
        <f t="shared" si="1"/>
        <v>0</v>
      </c>
      <c r="M8" s="94"/>
      <c r="N8" s="94"/>
      <c r="O8" s="94"/>
      <c r="P8" s="95">
        <f t="shared" si="2"/>
        <v>0</v>
      </c>
      <c r="Q8" s="94"/>
      <c r="R8" s="94"/>
      <c r="S8" s="94"/>
      <c r="T8" s="95">
        <f t="shared" si="3"/>
        <v>0</v>
      </c>
      <c r="U8" s="96">
        <f t="shared" si="4"/>
        <v>0</v>
      </c>
      <c r="V8" s="97"/>
    </row>
    <row r="9" spans="1:22" s="98" customFormat="1" ht="24" customHeight="1">
      <c r="A9" s="105" t="s">
        <v>37</v>
      </c>
      <c r="B9" s="192" t="s">
        <v>33</v>
      </c>
      <c r="C9" s="193"/>
      <c r="D9" s="106">
        <f>SUM(D4:D8)</f>
        <v>0</v>
      </c>
      <c r="E9" s="107">
        <f>SUM(E4:E8)</f>
        <v>0</v>
      </c>
      <c r="F9" s="107">
        <f>SUM(F4:F8)</f>
        <v>0</v>
      </c>
      <c r="G9" s="107">
        <f>SUM(G4:G8)</f>
        <v>0</v>
      </c>
      <c r="H9" s="108">
        <f t="shared" si="0"/>
        <v>0</v>
      </c>
      <c r="I9" s="109">
        <f>SUM(I4:I8)</f>
        <v>0</v>
      </c>
      <c r="J9" s="109">
        <f>SUM(J4:J8)</f>
        <v>0</v>
      </c>
      <c r="K9" s="109">
        <f>SUM(K4:K8)</f>
        <v>0</v>
      </c>
      <c r="L9" s="108">
        <f t="shared" si="1"/>
        <v>0</v>
      </c>
      <c r="M9" s="109">
        <f>SUM(M4:M8)</f>
        <v>0</v>
      </c>
      <c r="N9" s="109">
        <f>SUM(N4:N8)</f>
        <v>0</v>
      </c>
      <c r="O9" s="109">
        <f>SUM(O4:O8)</f>
        <v>0</v>
      </c>
      <c r="P9" s="108">
        <f t="shared" si="2"/>
        <v>0</v>
      </c>
      <c r="Q9" s="109">
        <f>SUM(Q4:Q8)</f>
        <v>0</v>
      </c>
      <c r="R9" s="109">
        <f>SUM(R4:R8)</f>
        <v>0</v>
      </c>
      <c r="S9" s="109">
        <f>SUM(S4:S8)</f>
        <v>0</v>
      </c>
      <c r="T9" s="108">
        <f t="shared" si="3"/>
        <v>0</v>
      </c>
      <c r="U9" s="110">
        <f t="shared" si="4"/>
        <v>0</v>
      </c>
      <c r="V9" s="109">
        <f>SUM(V4:V8)</f>
        <v>0</v>
      </c>
    </row>
    <row r="10" spans="1:22" s="98" customFormat="1" ht="18.75" customHeight="1">
      <c r="A10" s="103" t="s">
        <v>24</v>
      </c>
      <c r="B10" s="111" t="s">
        <v>34</v>
      </c>
      <c r="C10" s="99" t="s">
        <v>35</v>
      </c>
      <c r="D10" s="112"/>
      <c r="E10" s="113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5"/>
    </row>
    <row r="11" spans="1:22" s="98" customFormat="1" ht="18.75" customHeight="1">
      <c r="A11" s="103" t="s">
        <v>25</v>
      </c>
      <c r="B11" s="99" t="s">
        <v>56</v>
      </c>
      <c r="C11" s="116" t="s">
        <v>57</v>
      </c>
      <c r="D11" s="117"/>
      <c r="E11" s="113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5"/>
    </row>
    <row r="12" spans="1:22" s="98" customFormat="1" ht="21" customHeight="1">
      <c r="A12" s="105" t="s">
        <v>38</v>
      </c>
      <c r="B12" s="190" t="s">
        <v>36</v>
      </c>
      <c r="C12" s="191"/>
      <c r="D12" s="118">
        <f>D9+D10</f>
        <v>0</v>
      </c>
      <c r="E12" s="113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5"/>
    </row>
    <row r="13" spans="1:22" ht="15.75" customHeight="1">
      <c r="A13" s="71"/>
      <c r="B13" s="119"/>
      <c r="C13" s="120"/>
      <c r="D13" s="119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19"/>
      <c r="V13" s="119"/>
    </row>
    <row r="14" spans="1:22" ht="96">
      <c r="A14" s="82" t="s">
        <v>1</v>
      </c>
      <c r="B14" s="82" t="s">
        <v>6</v>
      </c>
      <c r="C14" s="83" t="s">
        <v>4</v>
      </c>
      <c r="D14" s="85" t="s">
        <v>48</v>
      </c>
      <c r="E14" s="70" t="s">
        <v>7</v>
      </c>
      <c r="F14" s="70" t="s">
        <v>8</v>
      </c>
      <c r="G14" s="70" t="s">
        <v>9</v>
      </c>
      <c r="H14" s="86" t="s">
        <v>32</v>
      </c>
      <c r="I14" s="70" t="s">
        <v>10</v>
      </c>
      <c r="J14" s="70" t="s">
        <v>11</v>
      </c>
      <c r="K14" s="70" t="s">
        <v>12</v>
      </c>
      <c r="L14" s="122" t="s">
        <v>27</v>
      </c>
      <c r="M14" s="70" t="s">
        <v>13</v>
      </c>
      <c r="N14" s="70" t="s">
        <v>14</v>
      </c>
      <c r="O14" s="70" t="s">
        <v>15</v>
      </c>
      <c r="P14" s="122" t="s">
        <v>28</v>
      </c>
      <c r="Q14" s="70" t="s">
        <v>16</v>
      </c>
      <c r="R14" s="70" t="s">
        <v>17</v>
      </c>
      <c r="S14" s="70" t="s">
        <v>18</v>
      </c>
      <c r="T14" s="122" t="s">
        <v>29</v>
      </c>
      <c r="U14" s="123" t="s">
        <v>51</v>
      </c>
      <c r="V14" s="124" t="s">
        <v>50</v>
      </c>
    </row>
    <row r="15" spans="1:22" ht="33.75">
      <c r="A15" s="90" t="s">
        <v>19</v>
      </c>
      <c r="B15" s="99" t="s">
        <v>2</v>
      </c>
      <c r="C15" s="125" t="str">
        <f>+mapping!D66</f>
        <v>(0200)_Αμοιβές πολιτικών υπαλλήλων (τακτικοί και Ι.Δ.Α.Χ.)(+) (0300) _Αμοιβές υπαλλήλων με σχέση εργασίας Ι.Δ. ορισμένου χρόνου και ειδικών κατηγοριών(+) (0500) _Πρόσθετες και παρεπόμενες παροχές</v>
      </c>
      <c r="D15" s="93"/>
      <c r="E15" s="94"/>
      <c r="F15" s="94"/>
      <c r="G15" s="94"/>
      <c r="H15" s="95">
        <f>E15+F15+G15</f>
        <v>0</v>
      </c>
      <c r="I15" s="94"/>
      <c r="J15" s="94"/>
      <c r="K15" s="94"/>
      <c r="L15" s="95">
        <f>H15+I15+J15+K15</f>
        <v>0</v>
      </c>
      <c r="M15" s="94"/>
      <c r="N15" s="94"/>
      <c r="O15" s="94"/>
      <c r="P15" s="95">
        <f>L15+M15+N15+O15</f>
        <v>0</v>
      </c>
      <c r="Q15" s="94"/>
      <c r="R15" s="94"/>
      <c r="S15" s="94"/>
      <c r="T15" s="95">
        <f>P15+Q15+R15+S15</f>
        <v>0</v>
      </c>
      <c r="U15" s="126">
        <f>D15-T15</f>
        <v>0</v>
      </c>
      <c r="V15" s="127"/>
    </row>
    <row r="16" spans="1:22" ht="67.5">
      <c r="A16" s="90" t="s">
        <v>20</v>
      </c>
      <c r="B16" s="99" t="s">
        <v>86</v>
      </c>
      <c r="C16" s="125" t="str">
        <f>+mapping!D76</f>
        <v>(0700)_Πληρωμές για μετακινήσεις(+) (0800) _Πληρωμές για λοιπές υπηρεσίες(+) (0900) _ Φόροι-Τέλη-Έξοδα βεβαίωσης και είσπραξης εσόδων(+) (1000) _Προμήθειες αγαθών και κεφαλαιουχικού εξοπλισμού(-) (1700) _Προμήθεια κεφαλαιουχικού εξοπλισμού(+) (2000) _Πληρωμές μεταβιβαστικές(+) (5000) _ΔΑΠΑΝΕΣ ΠΟΥ ΔΕΝ ΕΝΤΑΣΣΟΝΤΑΙ ΣΕ ΑΛΛΕΣ ΚΑΤΗΓΟΡΙΕΣ .(+) (6000) _ΚΙΝΗΣΗ ΚΕΦΑΛΑΙΩΝ (από κώδικα ν.π.δ.δ.).</v>
      </c>
      <c r="D16" s="93"/>
      <c r="E16" s="94"/>
      <c r="F16" s="128"/>
      <c r="G16" s="128"/>
      <c r="H16" s="95">
        <f>E16+F16+G16</f>
        <v>0</v>
      </c>
      <c r="I16" s="128"/>
      <c r="J16" s="128"/>
      <c r="K16" s="128"/>
      <c r="L16" s="95">
        <f>H16+I16+J16+K16</f>
        <v>0</v>
      </c>
      <c r="M16" s="128"/>
      <c r="N16" s="128"/>
      <c r="O16" s="128"/>
      <c r="P16" s="95">
        <f>L16+M16+N16+O16</f>
        <v>0</v>
      </c>
      <c r="Q16" s="128"/>
      <c r="R16" s="128"/>
      <c r="S16" s="128"/>
      <c r="T16" s="95">
        <f>P16+Q16+R16+S16</f>
        <v>0</v>
      </c>
      <c r="U16" s="126">
        <f>D16-T16</f>
        <v>0</v>
      </c>
      <c r="V16" s="127"/>
    </row>
    <row r="17" spans="1:22" ht="33.75">
      <c r="A17" s="90" t="s">
        <v>21</v>
      </c>
      <c r="B17" s="99" t="s">
        <v>3</v>
      </c>
      <c r="C17" s="125" t="str">
        <f>+mapping!D82</f>
        <v>(1700)_Προμήθεια κεφαλαιουχικού εξοπλισμού(+) (7000) _ΑΠΑΛΛΟΤΡΙΩΣΕΙΣ,ΑΓΟΡΕΣ,ΑΝΕΓΕΡΣΕΙΣ κ.λ.π.(+) (9000) _ΠΛΗΡΩΜΕΣ ΓΙΑ ΕΠΕΝΔΥΣΕΙΣ (από κώδικα ν.π.δ.δ.).</v>
      </c>
      <c r="D17" s="93"/>
      <c r="E17" s="94"/>
      <c r="F17" s="128"/>
      <c r="G17" s="128"/>
      <c r="H17" s="95">
        <f>E17+F17+G17</f>
        <v>0</v>
      </c>
      <c r="I17" s="128"/>
      <c r="J17" s="128"/>
      <c r="K17" s="128"/>
      <c r="L17" s="95">
        <f>H17+I17+J17+K17</f>
        <v>0</v>
      </c>
      <c r="M17" s="128"/>
      <c r="N17" s="128"/>
      <c r="O17" s="128"/>
      <c r="P17" s="95">
        <f>L17+M17+N17+O17</f>
        <v>0</v>
      </c>
      <c r="Q17" s="128"/>
      <c r="R17" s="128"/>
      <c r="S17" s="128"/>
      <c r="T17" s="95">
        <f>P17+Q17+R17+S17</f>
        <v>0</v>
      </c>
      <c r="U17" s="126">
        <f>D17-T17</f>
        <v>0</v>
      </c>
      <c r="V17" s="127"/>
    </row>
    <row r="18" spans="1:22" ht="24">
      <c r="A18" s="103" t="s">
        <v>22</v>
      </c>
      <c r="B18" s="99" t="s">
        <v>68</v>
      </c>
      <c r="C18" s="125" t="str">
        <f>+mapping!D88</f>
        <v>(3000)_ΠΛΗΡΩΜΕΣ ΠΟΥ ΑΝΤΙΚΡΙΖΟΝΤΑΙ ΑΠΟ ΠΡΑΓΜΑΤΟΠΟΙΟΥΜΕΝΑ ΕΣΟΔΑ.(+) (0600) _Ασφαλιστικές παροχές (από κώδικα ν.π.δ.δ.).</v>
      </c>
      <c r="D18" s="93"/>
      <c r="E18" s="94"/>
      <c r="F18" s="94"/>
      <c r="G18" s="128"/>
      <c r="H18" s="95">
        <f>E18+F18+G18</f>
        <v>0</v>
      </c>
      <c r="I18" s="128"/>
      <c r="J18" s="128"/>
      <c r="K18" s="128"/>
      <c r="L18" s="95">
        <f>H18+I18+J18+K18</f>
        <v>0</v>
      </c>
      <c r="M18" s="128"/>
      <c r="N18" s="128"/>
      <c r="O18" s="128"/>
      <c r="P18" s="95">
        <f>L18+M18+N18+O18</f>
        <v>0</v>
      </c>
      <c r="Q18" s="128"/>
      <c r="R18" s="128"/>
      <c r="S18" s="128"/>
      <c r="T18" s="95">
        <f>P18+Q18+R18+S18</f>
        <v>0</v>
      </c>
      <c r="U18" s="126">
        <f>D18-T18</f>
        <v>0</v>
      </c>
      <c r="V18" s="127"/>
    </row>
    <row r="19" spans="1:22" ht="22.5" customHeight="1">
      <c r="A19" s="129" t="s">
        <v>46</v>
      </c>
      <c r="B19" s="188" t="s">
        <v>58</v>
      </c>
      <c r="C19" s="189"/>
      <c r="D19" s="118">
        <f>SUM(D15:D18)</f>
        <v>0</v>
      </c>
      <c r="E19" s="130">
        <f>SUM(E15:E18)</f>
        <v>0</v>
      </c>
      <c r="F19" s="130">
        <f>SUM(F15:F18)</f>
        <v>0</v>
      </c>
      <c r="G19" s="130">
        <f>SUM(G15:G18)</f>
        <v>0</v>
      </c>
      <c r="H19" s="95">
        <f>E19+F19+G19</f>
        <v>0</v>
      </c>
      <c r="I19" s="130">
        <f>SUM(I15:I18)</f>
        <v>0</v>
      </c>
      <c r="J19" s="130">
        <f>SUM(J15:J18)</f>
        <v>0</v>
      </c>
      <c r="K19" s="130">
        <f>SUM(K15:K18)</f>
        <v>0</v>
      </c>
      <c r="L19" s="95">
        <f>H19+I19+J19+K19</f>
        <v>0</v>
      </c>
      <c r="M19" s="130">
        <f>SUM(M15:M18)</f>
        <v>0</v>
      </c>
      <c r="N19" s="130">
        <f>SUM(N15:N18)</f>
        <v>0</v>
      </c>
      <c r="O19" s="130">
        <f>SUM(O15:O18)</f>
        <v>0</v>
      </c>
      <c r="P19" s="95">
        <f>L19+M19+N19+O19</f>
        <v>0</v>
      </c>
      <c r="Q19" s="130">
        <f>SUM(Q15:Q18)</f>
        <v>0</v>
      </c>
      <c r="R19" s="130">
        <f>SUM(R15:R18)</f>
        <v>0</v>
      </c>
      <c r="S19" s="130">
        <f>SUM(S15:S18)</f>
        <v>0</v>
      </c>
      <c r="T19" s="95">
        <f>P19+Q19+R19+S19</f>
        <v>0</v>
      </c>
      <c r="U19" s="126">
        <f>D19-T19</f>
        <v>0</v>
      </c>
      <c r="V19" s="130">
        <f>SUM(V15:V18)</f>
        <v>0</v>
      </c>
    </row>
    <row r="20" spans="1:22" ht="19.5" customHeight="1">
      <c r="A20" s="90" t="s">
        <v>23</v>
      </c>
      <c r="B20" s="131" t="s">
        <v>59</v>
      </c>
      <c r="C20" s="116" t="s">
        <v>60</v>
      </c>
      <c r="D20" s="132"/>
      <c r="E20" s="133"/>
      <c r="F20" s="133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14"/>
      <c r="V20" s="135"/>
    </row>
    <row r="21" spans="1:22" ht="21" customHeight="1">
      <c r="A21" s="136" t="s">
        <v>47</v>
      </c>
      <c r="B21" s="195" t="s">
        <v>61</v>
      </c>
      <c r="C21" s="196"/>
      <c r="D21" s="106">
        <f>D19+D20</f>
        <v>0</v>
      </c>
      <c r="E21" s="113"/>
      <c r="F21" s="133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35"/>
    </row>
    <row r="22" spans="1:22" ht="16.5" customHeight="1">
      <c r="A22" s="137"/>
      <c r="B22" s="138"/>
      <c r="C22" s="139"/>
      <c r="D22" s="140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78"/>
      <c r="V22" s="78"/>
    </row>
    <row r="23" spans="1:22" ht="23.25" customHeight="1">
      <c r="A23" s="142" t="s">
        <v>44</v>
      </c>
      <c r="B23" s="202" t="s">
        <v>49</v>
      </c>
      <c r="C23" s="203"/>
      <c r="D23" s="143"/>
      <c r="E23" s="113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35"/>
    </row>
    <row r="24" spans="1:22" ht="23.25" customHeight="1">
      <c r="A24" s="136" t="s">
        <v>45</v>
      </c>
      <c r="B24" s="204" t="s">
        <v>39</v>
      </c>
      <c r="C24" s="205"/>
      <c r="D24" s="144"/>
      <c r="E24" s="145"/>
      <c r="F24" s="145"/>
      <c r="G24" s="145"/>
      <c r="H24" s="146">
        <f>G24</f>
        <v>0</v>
      </c>
      <c r="I24" s="145"/>
      <c r="J24" s="145"/>
      <c r="K24" s="145"/>
      <c r="L24" s="146">
        <f>K24</f>
        <v>0</v>
      </c>
      <c r="M24" s="145"/>
      <c r="N24" s="145"/>
      <c r="O24" s="145"/>
      <c r="P24" s="146">
        <f>O24</f>
        <v>0</v>
      </c>
      <c r="Q24" s="145"/>
      <c r="R24" s="145"/>
      <c r="S24" s="145"/>
      <c r="T24" s="146">
        <f>S24</f>
        <v>0</v>
      </c>
      <c r="U24" s="114"/>
      <c r="V24" s="114"/>
    </row>
    <row r="25" spans="1:22" ht="13.5" customHeight="1">
      <c r="A25" s="147"/>
      <c r="B25" s="148"/>
      <c r="C25" s="149"/>
      <c r="D25" s="140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78"/>
      <c r="V25" s="78"/>
    </row>
    <row r="26" spans="1:22" ht="21.75" customHeight="1">
      <c r="A26" s="136" t="s">
        <v>40</v>
      </c>
      <c r="B26" s="196" t="s">
        <v>42</v>
      </c>
      <c r="C26" s="206"/>
      <c r="D26" s="150"/>
      <c r="E26" s="151">
        <f>+$D10+E9-E19</f>
        <v>0</v>
      </c>
      <c r="F26" s="151">
        <f>+E26+F9-F19</f>
        <v>0</v>
      </c>
      <c r="G26" s="151">
        <f>+F26+G9-G19</f>
        <v>0</v>
      </c>
      <c r="H26" s="152">
        <f>+$D10+H9-H19</f>
        <v>0</v>
      </c>
      <c r="I26" s="151">
        <f>+H26+I9-I19</f>
        <v>0</v>
      </c>
      <c r="J26" s="151">
        <f>+I26+J9-J19</f>
        <v>0</v>
      </c>
      <c r="K26" s="151">
        <f>+J26+K9-K19</f>
        <v>0</v>
      </c>
      <c r="L26" s="152">
        <f>+$D10+L9-L19</f>
        <v>0</v>
      </c>
      <c r="M26" s="151">
        <f>+L26+M9-M19</f>
        <v>0</v>
      </c>
      <c r="N26" s="151">
        <f>+M26+N9-N19</f>
        <v>0</v>
      </c>
      <c r="O26" s="151">
        <f>+N26+O9-O19</f>
        <v>0</v>
      </c>
      <c r="P26" s="152">
        <f>+$D10+P9-P19</f>
        <v>0</v>
      </c>
      <c r="Q26" s="151">
        <f>+P26+Q9-Q19</f>
        <v>0</v>
      </c>
      <c r="R26" s="151">
        <f>+Q26+R9-R19</f>
        <v>0</v>
      </c>
      <c r="S26" s="151">
        <f>+R26+S9-S19</f>
        <v>0</v>
      </c>
      <c r="T26" s="152">
        <f>+$D10+T9-T19</f>
        <v>0</v>
      </c>
      <c r="U26" s="114"/>
      <c r="V26" s="114"/>
    </row>
    <row r="27" spans="1:22" ht="12.75" customHeight="1">
      <c r="A27" s="153"/>
      <c r="B27" s="154"/>
      <c r="C27" s="155"/>
      <c r="D27" s="140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78"/>
      <c r="V27" s="78"/>
    </row>
    <row r="28" spans="1:22" ht="37.5" customHeight="1">
      <c r="A28" s="157" t="s">
        <v>41</v>
      </c>
      <c r="B28" s="194" t="s">
        <v>43</v>
      </c>
      <c r="C28" s="194"/>
      <c r="D28" s="150"/>
      <c r="E28" s="158">
        <f t="shared" ref="E28:T28" si="5">+E26-E24</f>
        <v>0</v>
      </c>
      <c r="F28" s="158">
        <f t="shared" si="5"/>
        <v>0</v>
      </c>
      <c r="G28" s="158">
        <f t="shared" si="5"/>
        <v>0</v>
      </c>
      <c r="H28" s="159">
        <f t="shared" si="5"/>
        <v>0</v>
      </c>
      <c r="I28" s="158">
        <f t="shared" si="5"/>
        <v>0</v>
      </c>
      <c r="J28" s="158">
        <f t="shared" si="5"/>
        <v>0</v>
      </c>
      <c r="K28" s="158">
        <f t="shared" si="5"/>
        <v>0</v>
      </c>
      <c r="L28" s="159">
        <f t="shared" si="5"/>
        <v>0</v>
      </c>
      <c r="M28" s="158">
        <f t="shared" si="5"/>
        <v>0</v>
      </c>
      <c r="N28" s="158">
        <f t="shared" si="5"/>
        <v>0</v>
      </c>
      <c r="O28" s="158">
        <f t="shared" si="5"/>
        <v>0</v>
      </c>
      <c r="P28" s="159">
        <f t="shared" si="5"/>
        <v>0</v>
      </c>
      <c r="Q28" s="158">
        <f t="shared" si="5"/>
        <v>0</v>
      </c>
      <c r="R28" s="158">
        <f t="shared" si="5"/>
        <v>0</v>
      </c>
      <c r="S28" s="158">
        <f t="shared" si="5"/>
        <v>0</v>
      </c>
      <c r="T28" s="159">
        <f t="shared" si="5"/>
        <v>0</v>
      </c>
      <c r="U28" s="114"/>
      <c r="V28" s="114"/>
    </row>
    <row r="29" spans="1:22" ht="12" customHeight="1">
      <c r="A29" s="160"/>
      <c r="B29" s="161"/>
      <c r="C29" s="162"/>
      <c r="D29" s="163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</row>
    <row r="30" spans="1:22" ht="19.5" customHeight="1">
      <c r="A30" s="165" t="s">
        <v>152</v>
      </c>
      <c r="B30" s="166"/>
      <c r="C30" s="167"/>
      <c r="D30" s="168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70"/>
    </row>
    <row r="31" spans="1:22" ht="19.5" customHeight="1">
      <c r="A31" s="171"/>
      <c r="B31" s="166"/>
      <c r="C31" s="167"/>
      <c r="D31" s="168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70"/>
      <c r="U31" s="172"/>
    </row>
    <row r="32" spans="1:22" ht="15" customHeight="1">
      <c r="A32" s="173"/>
      <c r="B32" s="174"/>
      <c r="C32" s="175"/>
      <c r="D32" s="175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</row>
    <row r="33" spans="1:21" ht="18.75" customHeight="1">
      <c r="A33" s="169"/>
      <c r="B33" s="177"/>
      <c r="C33" s="177"/>
      <c r="D33" s="178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</row>
    <row r="34" spans="1:21">
      <c r="A34" s="179"/>
      <c r="B34" s="180"/>
      <c r="C34" s="181"/>
      <c r="D34" s="182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4"/>
      <c r="U34" s="78"/>
    </row>
  </sheetData>
  <sheetProtection password="9E11" sheet="1" objects="1" scenarios="1"/>
  <protectedRanges>
    <protectedRange password="DB1F" sqref="B5" name="Περιοχή1_1"/>
    <protectedRange password="DB1F" sqref="A2" name="Περιοχή1"/>
  </protectedRanges>
  <mergeCells count="12">
    <mergeCell ref="F1:K1"/>
    <mergeCell ref="B19:C19"/>
    <mergeCell ref="B12:C12"/>
    <mergeCell ref="B9:C9"/>
    <mergeCell ref="B28:C28"/>
    <mergeCell ref="B21:C21"/>
    <mergeCell ref="D1:E1"/>
    <mergeCell ref="A1:C1"/>
    <mergeCell ref="B23:C23"/>
    <mergeCell ref="B24:C24"/>
    <mergeCell ref="B26:C26"/>
    <mergeCell ref="A2:B2"/>
  </mergeCells>
  <phoneticPr fontId="0" type="noConversion"/>
  <dataValidations count="2">
    <dataValidation type="list" allowBlank="1" showInputMessage="1" showErrorMessage="1" sqref="F1:K1">
      <formula1>Region</formula1>
    </dataValidation>
    <dataValidation type="list" allowBlank="1" showInputMessage="1" showErrorMessage="1" sqref="C14">
      <formula1>"Region"</formula1>
    </dataValidation>
  </dataValidations>
  <printOptions horizontalCentered="1"/>
  <pageMargins left="0.23622047244094491" right="0.27559055118110237" top="0.31496062992125984" bottom="0.35433070866141736" header="0.31496062992125984" footer="0.15748031496062992"/>
  <pageSetup paperSize="9" scale="42" orientation="landscape" r:id="rId1"/>
  <headerFooter>
    <oddFooter>Σελίδα &amp;P από &amp;N</oddFooter>
  </headerFooter>
  <colBreaks count="1" manualBreakCount="1">
    <brk id="16" max="1048575" man="1"/>
  </colBreaks>
  <ignoredErrors>
    <ignoredError sqref="D3 H4 E9:G9 M9:O9 I9:K9 Q9:T9 D21 L16 P18 L17 L24 H24 D9 L4 P4 T4" unlockedFormula="1"/>
    <ignoredError sqref="H9 P9 L9 H15 L15 P15 H16 H17 H18 L18" formula="1" unlockedFormula="1"/>
    <ignoredError sqref="D19 H19 L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topLeftCell="A43" zoomScale="75" zoomScaleNormal="75" workbookViewId="0">
      <selection activeCell="C36" sqref="C36"/>
    </sheetView>
  </sheetViews>
  <sheetFormatPr defaultRowHeight="13.5" customHeight="1"/>
  <cols>
    <col min="1" max="1" width="24.140625" style="4" customWidth="1"/>
    <col min="2" max="2" width="6" style="3" customWidth="1"/>
    <col min="3" max="3" width="88.85546875" customWidth="1"/>
    <col min="4" max="4" width="130.28515625" customWidth="1"/>
    <col min="5" max="5" width="11.140625" customWidth="1"/>
    <col min="6" max="6" width="91.85546875" customWidth="1"/>
  </cols>
  <sheetData>
    <row r="1" spans="1:5" ht="13.5" customHeight="1">
      <c r="A1" s="4" t="s">
        <v>150</v>
      </c>
      <c r="C1" s="66"/>
    </row>
    <row r="2" spans="1:5" ht="13.5" customHeight="1">
      <c r="C2" s="65"/>
    </row>
    <row r="3" spans="1:5" ht="13.5" customHeight="1">
      <c r="A3" s="61"/>
      <c r="B3" s="8"/>
      <c r="C3" s="64" t="s">
        <v>125</v>
      </c>
    </row>
    <row r="4" spans="1:5" ht="13.5" customHeight="1">
      <c r="A4" s="61"/>
      <c r="B4" s="8"/>
      <c r="C4" s="64" t="s">
        <v>124</v>
      </c>
    </row>
    <row r="5" spans="1:5" ht="13.5" customHeight="1">
      <c r="A5" s="61"/>
      <c r="B5" s="8"/>
      <c r="C5" s="64"/>
    </row>
    <row r="6" spans="1:5" ht="13.5" customHeight="1">
      <c r="A6" s="63"/>
      <c r="B6" s="42" t="s">
        <v>123</v>
      </c>
      <c r="C6" s="62" t="s">
        <v>122</v>
      </c>
    </row>
    <row r="7" spans="1:5" ht="13.5" customHeight="1">
      <c r="A7" s="61"/>
      <c r="B7" s="8"/>
      <c r="C7" s="29"/>
    </row>
    <row r="8" spans="1:5" s="2" customFormat="1" ht="13.5" customHeight="1">
      <c r="A8" s="45"/>
      <c r="B8" s="17">
        <v>1</v>
      </c>
      <c r="C8" s="16" t="s">
        <v>121</v>
      </c>
    </row>
    <row r="9" spans="1:5" ht="13.5" customHeight="1">
      <c r="A9" s="52" t="s">
        <v>116</v>
      </c>
      <c r="B9" s="51" t="s">
        <v>62</v>
      </c>
      <c r="C9" s="48" t="s">
        <v>106</v>
      </c>
      <c r="D9" s="1" t="str">
        <f>"("&amp;A9&amp;")"&amp;"_"&amp;C9</f>
        <v>(0100)_Επιχορηγήσεις από τον Τακτικό Κρατικό Προϋπολογισμό.</v>
      </c>
      <c r="E9" s="1"/>
    </row>
    <row r="10" spans="1:5" ht="13.5" customHeight="1">
      <c r="A10" s="52" t="s">
        <v>119</v>
      </c>
      <c r="B10" s="51" t="s">
        <v>62</v>
      </c>
      <c r="C10" s="48" t="s">
        <v>118</v>
      </c>
      <c r="D10" s="1" t="str">
        <f>"("&amp;B10&amp;")"&amp;" ("&amp;A10&amp;") "&amp;"_"&amp;C10</f>
        <v>(+) (1250) _Έσοδα από Κεντρικούς Αυτοτελείς Πόρους (από κώδικα νπδδ)</v>
      </c>
      <c r="E10" s="1"/>
    </row>
    <row r="11" spans="1:5" ht="13.5" customHeight="1">
      <c r="A11" s="52" t="s">
        <v>69</v>
      </c>
      <c r="B11" s="56" t="s">
        <v>62</v>
      </c>
      <c r="C11" s="48" t="s">
        <v>106</v>
      </c>
      <c r="D11" s="1" t="str">
        <f>"("&amp;B11&amp;")"&amp;" ("&amp;A11&amp;") "&amp;"_"&amp;C11</f>
        <v>(+) (6110) _Επιχορηγήσεις από τον Τακτικό Κρατικό Προϋπολογισμό.</v>
      </c>
    </row>
    <row r="12" spans="1:5" ht="13.5" customHeight="1">
      <c r="A12" s="52" t="s">
        <v>107</v>
      </c>
      <c r="B12" s="56" t="s">
        <v>62</v>
      </c>
      <c r="C12" s="48" t="s">
        <v>106</v>
      </c>
      <c r="D12" s="1" t="str">
        <f>"("&amp;B12&amp;")"&amp;" ("&amp;A12&amp;") "&amp;"_"&amp;C12</f>
        <v>(+) (8110) _Επιχορηγήσεις από τον Τακτικό Κρατικό Προϋπολογισμό.</v>
      </c>
    </row>
    <row r="13" spans="1:5" s="2" customFormat="1" ht="13.5" customHeight="1">
      <c r="A13" s="52" t="s">
        <v>111</v>
      </c>
      <c r="B13" s="186" t="s">
        <v>62</v>
      </c>
      <c r="C13" s="52" t="s">
        <v>110</v>
      </c>
      <c r="D13" s="57" t="str">
        <f>"("&amp;B13&amp;")"&amp;" ("&amp;A13&amp;") "&amp;"_"&amp;C13</f>
        <v>(+) (9100+9200) _Επιχορηγήσεις από τον Τακτικό Προϋπολογισμό για επενδύσεις.</v>
      </c>
    </row>
    <row r="14" spans="1:5" ht="66.75" customHeight="1">
      <c r="A14" s="55"/>
      <c r="B14" s="58"/>
      <c r="C14" s="59"/>
      <c r="D14" s="67" t="str">
        <f>D9&amp;D10&amp;D11&amp;D12&amp;D13</f>
        <v>(0100)_Επιχορηγήσεις από τον Τακτικό Κρατικό Προϋπολογισμό.(+) (1250) _Έσοδα από Κεντρικούς Αυτοτελείς Πόρους (από κώδικα νπδδ)(+) (6110) _Επιχορηγήσεις από τον Τακτικό Κρατικό Προϋπολογισμό.(+) (8110) _Επιχορηγήσεις από τον Τακτικό Κρατικό Προϋπολογισμό.(+) (9100+9200) _Επιχορηγήσεις από τον Τακτικό Προϋπολογισμό για επενδύσεις.</v>
      </c>
    </row>
    <row r="15" spans="1:5" s="2" customFormat="1" ht="13.5" customHeight="1">
      <c r="A15" s="55"/>
      <c r="B15" s="58"/>
      <c r="C15" s="57"/>
    </row>
    <row r="16" spans="1:5" s="2" customFormat="1" ht="13.5" customHeight="1">
      <c r="A16" s="60"/>
      <c r="B16" s="33">
        <v>2</v>
      </c>
      <c r="C16" s="32" t="s">
        <v>153</v>
      </c>
    </row>
    <row r="17" spans="1:4" s="2" customFormat="1" ht="15">
      <c r="A17" s="72" t="s">
        <v>88</v>
      </c>
      <c r="B17" s="73" t="s">
        <v>62</v>
      </c>
      <c r="C17" s="74" t="s">
        <v>112</v>
      </c>
      <c r="D17" s="74" t="s">
        <v>154</v>
      </c>
    </row>
    <row r="18" spans="1:4" s="2" customFormat="1" ht="15">
      <c r="A18" s="72" t="s">
        <v>111</v>
      </c>
      <c r="B18" s="73" t="s">
        <v>63</v>
      </c>
      <c r="C18" s="74" t="s">
        <v>110</v>
      </c>
      <c r="D18" s="74" t="str">
        <f>"("&amp;B18&amp;")"&amp;" ("&amp;A18&amp;") "&amp;"_"&amp;C18</f>
        <v>(-) (9100+9200) _Επιχορηγήσεις από τον Τακτικό Προϋπολογισμό για επενδύσεις.</v>
      </c>
    </row>
    <row r="19" spans="1:4" s="2" customFormat="1" ht="15">
      <c r="A19" s="55" t="s">
        <v>94</v>
      </c>
      <c r="B19" s="58" t="s">
        <v>62</v>
      </c>
      <c r="C19" s="68" t="s">
        <v>126</v>
      </c>
      <c r="D19" s="1" t="str">
        <f>"("&amp;B19&amp;")"&amp;" ("&amp;A19&amp;") "&amp;"_"&amp;C19</f>
        <v>(+) (0300) _Επιχορηγήσεις προερχόμενες από το εξωτερικό</v>
      </c>
    </row>
    <row r="20" spans="1:4" s="2" customFormat="1" ht="15">
      <c r="A20" s="55">
        <v>6130</v>
      </c>
      <c r="B20" s="58" t="s">
        <v>62</v>
      </c>
      <c r="C20" s="68" t="s">
        <v>126</v>
      </c>
      <c r="D20" s="1" t="str">
        <f>"("&amp;B20&amp;")"&amp;" ("&amp;A20&amp;") "&amp;"_"&amp;C20</f>
        <v>(+) (6130) _Επιχορηγήσεις προερχόμενες από το εξωτερικό</v>
      </c>
    </row>
    <row r="21" spans="1:4" s="2" customFormat="1" ht="15">
      <c r="A21" s="55">
        <v>8130</v>
      </c>
      <c r="B21" s="58" t="s">
        <v>62</v>
      </c>
      <c r="C21" s="68" t="s">
        <v>126</v>
      </c>
      <c r="D21" s="1" t="str">
        <f>"("&amp;B21&amp;")"&amp;" ("&amp;A21&amp;") "&amp;"_"&amp;C21</f>
        <v>(+) (8130) _Επιχορηγήσεις προερχόμενες από το εξωτερικό</v>
      </c>
    </row>
    <row r="22" spans="1:4" s="2" customFormat="1" ht="51" customHeight="1">
      <c r="A22" s="55"/>
      <c r="B22" s="58"/>
      <c r="C22" s="58"/>
      <c r="D22" s="67" t="str">
        <f>D17&amp;D18&amp;D19&amp;D20&amp;D21</f>
        <v>(+) (9000) _ΕΣΟΔΑ ΑΠΟ ΕΠΙΧΟΡΗΓΗΣΕΙΣ κ.λπ. ΓΙΑ ΕΠΕΝΔΥΣΕΙΣ.(-) (9100+9200) _Επιχορηγήσεις από τον Τακτικό Προϋπολογισμό για επενδύσεις.(+) (0300) _Επιχορηγήσεις προερχόμενες από το εξωτερικό(+) (6130) _Επιχορηγήσεις προερχόμενες από το εξωτερικό(+) (8130) _Επιχορηγήσεις προερχόμενες από το εξωτερικό</v>
      </c>
    </row>
    <row r="23" spans="1:4" s="2" customFormat="1" ht="13.5" customHeight="1">
      <c r="A23" s="55"/>
      <c r="B23" s="58"/>
      <c r="C23" s="57"/>
    </row>
    <row r="24" spans="1:4" ht="13.5" customHeight="1">
      <c r="A24" s="9"/>
      <c r="B24" s="15">
        <v>3</v>
      </c>
      <c r="C24" s="14" t="s">
        <v>158</v>
      </c>
    </row>
    <row r="25" spans="1:4" ht="13.5" customHeight="1">
      <c r="A25" s="41" t="s">
        <v>96</v>
      </c>
      <c r="B25" s="40" t="s">
        <v>62</v>
      </c>
      <c r="C25" s="39" t="s">
        <v>131</v>
      </c>
      <c r="D25" s="1" t="str">
        <f>"("&amp;A25&amp;")"&amp;"_"&amp;C25</f>
        <v>(0200)_Επιχορηγήσεις και Εισφορές από Ν.Π.Δ.Δ., Ν.Π.Ι.Δ., Οργανισμούς, Ιδρύματα και Ειδικούς Λογαριασμούς Εσωτερικού</v>
      </c>
    </row>
    <row r="26" spans="1:4" ht="13.5" customHeight="1">
      <c r="A26" s="52" t="s">
        <v>77</v>
      </c>
      <c r="B26" s="51" t="s">
        <v>62</v>
      </c>
      <c r="C26" s="48" t="s">
        <v>120</v>
      </c>
      <c r="D26" s="1" t="str">
        <f t="shared" ref="D26:D35" si="0">"("&amp;B26&amp;")"&amp;" ("&amp;A26&amp;") "&amp;"_"&amp;C26</f>
        <v>(+) (1000) _ΦΟΡΟΙ – ΤΕΛΗ ΚΑΙ ΔΙΚΑΙΩΜΑΤΑ ΥΠΕΡ Ν.Π.Δ.Δ.</v>
      </c>
    </row>
    <row r="27" spans="1:4" ht="13.5" customHeight="1">
      <c r="A27" s="47" t="s">
        <v>119</v>
      </c>
      <c r="B27" s="50" t="s">
        <v>63</v>
      </c>
      <c r="C27" s="48" t="s">
        <v>118</v>
      </c>
      <c r="D27" s="1" t="str">
        <f t="shared" si="0"/>
        <v>(-) (1250) _Έσοδα από Κεντρικούς Αυτοτελείς Πόρους (από κώδικα νπδδ)</v>
      </c>
    </row>
    <row r="28" spans="1:4" ht="13.5" customHeight="1">
      <c r="A28" s="52" t="s">
        <v>67</v>
      </c>
      <c r="B28" s="51" t="s">
        <v>62</v>
      </c>
      <c r="C28" s="48" t="s">
        <v>117</v>
      </c>
      <c r="D28" s="1" t="str">
        <f t="shared" si="0"/>
        <v>(+) (3000) _ΕΣΟΔΑ ΑΠΟ ΤΗΝ ΕΠΙΧΕΙΡΗΜΑΤΙΚΗ ΔΡΑΣΤΗΡΙΟΤΗΤΑ ΤΟΥ Ν.Π.Δ.Δ.</v>
      </c>
    </row>
    <row r="29" spans="1:4" ht="13.5" customHeight="1">
      <c r="A29" s="52" t="s">
        <v>115</v>
      </c>
      <c r="B29" s="51" t="s">
        <v>62</v>
      </c>
      <c r="C29" s="48" t="s">
        <v>114</v>
      </c>
      <c r="D29" s="1" t="str">
        <f t="shared" si="0"/>
        <v>(+) (4000) _ΠΡΟΣΑΥΞΗΣΕΙΣ, ΠΡΟΣΤΙΜΑ, ΧΡΗΜΑΤΙΚΕΣ ΠΟΙΝΕΣ ΚΑΙ ΠΑΡΑΒΟΛΑ.</v>
      </c>
    </row>
    <row r="30" spans="1:4" ht="13.5" customHeight="1">
      <c r="A30" s="41" t="s">
        <v>73</v>
      </c>
      <c r="B30" s="40" t="s">
        <v>62</v>
      </c>
      <c r="C30" s="54" t="s">
        <v>132</v>
      </c>
      <c r="D30" s="1" t="str">
        <f t="shared" si="0"/>
        <v>(+) (5000) _Λοιπά έσοδα</v>
      </c>
    </row>
    <row r="31" spans="1:4" ht="13.5" customHeight="1">
      <c r="A31" s="27" t="s">
        <v>104</v>
      </c>
      <c r="B31" s="26" t="s">
        <v>63</v>
      </c>
      <c r="C31" s="39" t="s">
        <v>103</v>
      </c>
      <c r="D31" s="1" t="str">
        <f t="shared" si="0"/>
        <v>(-) (5200) _Έσοδα υπέρ Δημοσίου και Τρίτων</v>
      </c>
    </row>
    <row r="32" spans="1:4" ht="13.5" customHeight="1">
      <c r="A32" s="52" t="s">
        <v>71</v>
      </c>
      <c r="B32" s="51" t="s">
        <v>62</v>
      </c>
      <c r="C32" s="48" t="s">
        <v>113</v>
      </c>
      <c r="D32" s="1" t="str">
        <f t="shared" si="0"/>
        <v>(+) (6000) _ΕΚΤΑΚΤΑ ΕΣΟΔΑ.</v>
      </c>
    </row>
    <row r="33" spans="1:6" ht="13.5" customHeight="1">
      <c r="A33" s="47" t="s">
        <v>69</v>
      </c>
      <c r="B33" s="50" t="s">
        <v>63</v>
      </c>
      <c r="C33" s="48" t="s">
        <v>106</v>
      </c>
      <c r="D33" s="1" t="str">
        <f t="shared" si="0"/>
        <v>(-) (6110) _Επιχορηγήσεις από τον Τακτικό Κρατικό Προϋπολογισμό.</v>
      </c>
    </row>
    <row r="34" spans="1:6" ht="13.5" customHeight="1">
      <c r="A34" s="47" t="s">
        <v>127</v>
      </c>
      <c r="B34" s="53" t="s">
        <v>63</v>
      </c>
      <c r="C34" s="69" t="s">
        <v>129</v>
      </c>
      <c r="D34" s="1" t="str">
        <f t="shared" si="0"/>
        <v>(-) (6620) _Εσοδα υπέρ Δημοσίου και Τρίτων</v>
      </c>
    </row>
    <row r="35" spans="1:6" ht="13.5" customHeight="1">
      <c r="A35" s="47" t="s">
        <v>128</v>
      </c>
      <c r="B35" s="53" t="s">
        <v>63</v>
      </c>
      <c r="C35" s="49" t="s">
        <v>130</v>
      </c>
      <c r="D35" s="1" t="str">
        <f t="shared" si="0"/>
        <v>(-) (6300) _Ασφαλιστικές εισφορές</v>
      </c>
    </row>
    <row r="36" spans="1:6" s="2" customFormat="1" ht="123.75" customHeight="1">
      <c r="A36" s="55"/>
      <c r="B36" s="58"/>
      <c r="C36" s="68"/>
      <c r="D36" s="67" t="str">
        <f>D25&amp;D26&amp;D27&amp;D28&amp;D29&amp;D30&amp;D31&amp;D32&amp;D33&amp;D34&amp;D35</f>
        <v>(0200)_Επιχορηγήσεις και Εισφορές από Ν.Π.Δ.Δ., Ν.Π.Ι.Δ., Οργανισμούς, Ιδρύματα και Ειδικούς Λογαριασμούς Εσωτερικού(+) (1000) _ΦΟΡΟΙ – ΤΕΛΗ ΚΑΙ ΔΙΚΑΙΩΜΑΤΑ ΥΠΕΡ Ν.Π.Δ.Δ.(-) (1250) _Έσοδα από Κεντρικούς Αυτοτελείς Πόρους (από κώδικα νπδδ)(+) (3000) _ΕΣΟΔΑ ΑΠΟ ΤΗΝ ΕΠΙΧΕΙΡΗΜΑΤΙΚΗ ΔΡΑΣΤΗΡΙΟΤΗΤΑ ΤΟΥ Ν.Π.Δ.Δ.(+) (4000) _ΠΡΟΣΑΥΞΗΣΕΙΣ, ΠΡΟΣΤΙΜΑ, ΧΡΗΜΑΤΙΚΕΣ ΠΟΙΝΕΣ ΚΑΙ ΠΑΡΑΒΟΛΑ.(+) (5000) _Λοιπά έσοδα(-) (5200) _Έσοδα υπέρ Δημοσίου και Τρίτων(+) (6000) _ΕΚΤΑΚΤΑ ΕΣΟΔΑ.(-) (6110) _Επιχορηγήσεις από τον Τακτικό Κρατικό Προϋπολογισμό.(-) (6620) _Εσοδα υπέρ Δημοσίου και Τρίτων(-) (6300) _Ασφαλιστικές εισφορές</v>
      </c>
      <c r="F36" s="57"/>
    </row>
    <row r="37" spans="1:6" s="2" customFormat="1" ht="13.5" customHeight="1">
      <c r="A37" s="55"/>
      <c r="B37" s="58"/>
      <c r="C37" s="68"/>
    </row>
    <row r="38" spans="1:6" ht="13.5" customHeight="1">
      <c r="A38" s="24"/>
      <c r="B38" s="15">
        <v>4</v>
      </c>
      <c r="C38" s="14" t="s">
        <v>159</v>
      </c>
    </row>
    <row r="39" spans="1:6" ht="13.5" customHeight="1">
      <c r="A39" s="41" t="s">
        <v>109</v>
      </c>
      <c r="B39" s="40" t="s">
        <v>62</v>
      </c>
      <c r="C39" s="39" t="s">
        <v>108</v>
      </c>
      <c r="D39" s="1" t="str">
        <f>"("&amp;A39&amp;")"&amp;"_"&amp;C39</f>
        <v>(8000)_ΕΣΟΔΑ ΠΑΡΕΛΘΟΝΤΩΝ ΕΤΩΝ.</v>
      </c>
    </row>
    <row r="40" spans="1:6" ht="13.5" customHeight="1">
      <c r="A40" s="27" t="s">
        <v>107</v>
      </c>
      <c r="B40" s="26" t="s">
        <v>63</v>
      </c>
      <c r="C40" s="39" t="s">
        <v>106</v>
      </c>
      <c r="D40" s="1" t="str">
        <f>"("&amp;B40&amp;")"&amp;" ("&amp;A40&amp;") "&amp;"_"&amp;C40</f>
        <v>(-) (8110) _Επιχορηγήσεις από τον Τακτικό Κρατικό Προϋπολογισμό.</v>
      </c>
    </row>
    <row r="41" spans="1:6" ht="13.5" customHeight="1">
      <c r="A41" s="27" t="s">
        <v>101</v>
      </c>
      <c r="B41" s="31" t="s">
        <v>63</v>
      </c>
      <c r="C41" s="39" t="s">
        <v>100</v>
      </c>
      <c r="D41" s="1" t="str">
        <f>"("&amp;B41&amp;")"&amp;" ("&amp;A41&amp;") "&amp;"_"&amp;C41</f>
        <v>(-) (8700) _Έσοδα από δάνεια</v>
      </c>
    </row>
    <row r="42" spans="1:6" ht="13.5" customHeight="1">
      <c r="A42" s="27" t="s">
        <v>133</v>
      </c>
      <c r="B42" s="31" t="s">
        <v>63</v>
      </c>
      <c r="C42" s="39" t="s">
        <v>129</v>
      </c>
      <c r="D42" s="1" t="str">
        <f>"("&amp;B42&amp;")"&amp;" ("&amp;A42&amp;") "&amp;"_"&amp;C42</f>
        <v>(-) (8620) _Εσοδα υπέρ Δημοσίου και Τρίτων</v>
      </c>
    </row>
    <row r="43" spans="1:6" ht="13.5" customHeight="1">
      <c r="A43" s="27" t="s">
        <v>134</v>
      </c>
      <c r="B43" s="31" t="s">
        <v>63</v>
      </c>
      <c r="C43" s="39" t="s">
        <v>130</v>
      </c>
      <c r="D43" s="1" t="str">
        <f>"("&amp;B43&amp;")"&amp;" ("&amp;A43&amp;") "&amp;"_"&amp;C43</f>
        <v>(-) (8300) _Ασφαλιστικές εισφορές</v>
      </c>
    </row>
    <row r="44" spans="1:6" s="2" customFormat="1" ht="46.5" customHeight="1">
      <c r="A44" s="55"/>
      <c r="B44" s="58"/>
      <c r="C44" s="68"/>
      <c r="D44" s="67" t="str">
        <f>D39&amp;D40&amp;D41&amp;D42&amp;D43</f>
        <v>(8000)_ΕΣΟΔΑ ΠΑΡΕΛΘΟΝΤΩΝ ΕΤΩΝ.(-) (8110) _Επιχορηγήσεις από τον Τακτικό Κρατικό Προϋπολογισμό.(-) (8700) _Έσοδα από δάνεια(-) (8620) _Εσοδα υπέρ Δημοσίου και Τρίτων(-) (8300) _Ασφαλιστικές εισφορές</v>
      </c>
    </row>
    <row r="45" spans="1:6" s="2" customFormat="1" ht="13.5" customHeight="1">
      <c r="A45" s="55"/>
      <c r="B45" s="58"/>
      <c r="C45" s="68"/>
    </row>
    <row r="46" spans="1:6" s="2" customFormat="1" ht="13.5" customHeight="1">
      <c r="A46" s="55"/>
      <c r="B46" s="58"/>
      <c r="C46" s="68"/>
    </row>
    <row r="47" spans="1:6" ht="13.5" customHeight="1">
      <c r="A47" s="46"/>
      <c r="B47" s="15">
        <v>5</v>
      </c>
      <c r="C47" s="14" t="s">
        <v>26</v>
      </c>
    </row>
    <row r="48" spans="1:6" ht="13.5" customHeight="1">
      <c r="A48" s="41" t="s">
        <v>85</v>
      </c>
      <c r="B48" s="40" t="s">
        <v>62</v>
      </c>
      <c r="C48" s="39" t="s">
        <v>105</v>
      </c>
      <c r="D48" s="1" t="str">
        <f>"("&amp;A48&amp;")"&amp;"_"&amp;C48</f>
        <v>(2000)_ΑΣΦΑΛΙΣΤΙΚΕΣ ΕΙΣΦΟΡΕΣ.</v>
      </c>
    </row>
    <row r="49" spans="1:4" ht="13.5" customHeight="1">
      <c r="A49" s="41" t="s">
        <v>104</v>
      </c>
      <c r="B49" s="40" t="s">
        <v>62</v>
      </c>
      <c r="C49" s="39" t="s">
        <v>103</v>
      </c>
      <c r="D49" s="1" t="str">
        <f t="shared" ref="D49:D56" si="1">"("&amp;B49&amp;")"&amp;" ("&amp;A49&amp;") "&amp;"_"&amp;C49</f>
        <v>(+) (5200) _Έσοδα υπέρ Δημοσίου και Τρίτων</v>
      </c>
    </row>
    <row r="50" spans="1:4" ht="13.5" customHeight="1">
      <c r="A50" s="41" t="s">
        <v>127</v>
      </c>
      <c r="B50" s="40" t="s">
        <v>62</v>
      </c>
      <c r="C50" s="69" t="s">
        <v>129</v>
      </c>
      <c r="D50" s="1" t="str">
        <f t="shared" si="1"/>
        <v>(+) (6620) _Εσοδα υπέρ Δημοσίου και Τρίτων</v>
      </c>
    </row>
    <row r="51" spans="1:4" ht="13.5" customHeight="1">
      <c r="A51" s="41" t="s">
        <v>133</v>
      </c>
      <c r="B51" s="40" t="s">
        <v>62</v>
      </c>
      <c r="C51" s="69" t="s">
        <v>129</v>
      </c>
      <c r="D51" s="1" t="str">
        <f t="shared" si="1"/>
        <v>(+) (8620) _Εσοδα υπέρ Δημοσίου και Τρίτων</v>
      </c>
    </row>
    <row r="52" spans="1:4" ht="13.5" customHeight="1">
      <c r="A52" s="41" t="s">
        <v>128</v>
      </c>
      <c r="B52" s="40" t="s">
        <v>62</v>
      </c>
      <c r="C52" s="49" t="s">
        <v>130</v>
      </c>
      <c r="D52" s="1" t="str">
        <f t="shared" si="1"/>
        <v>(+) (6300) _Ασφαλιστικές εισφορές</v>
      </c>
    </row>
    <row r="53" spans="1:4" ht="13.5" customHeight="1">
      <c r="A53" s="41" t="s">
        <v>134</v>
      </c>
      <c r="B53" s="40" t="s">
        <v>62</v>
      </c>
      <c r="C53" s="49" t="s">
        <v>130</v>
      </c>
      <c r="D53" s="1" t="str">
        <f t="shared" si="1"/>
        <v>(+) (8300) _Ασφαλιστικές εισφορές</v>
      </c>
    </row>
    <row r="54" spans="1:4" ht="13.5" customHeight="1">
      <c r="A54" s="43" t="s">
        <v>90</v>
      </c>
      <c r="B54" s="42" t="s">
        <v>62</v>
      </c>
      <c r="C54" s="44" t="s">
        <v>102</v>
      </c>
      <c r="D54" s="1" t="str">
        <f t="shared" si="1"/>
        <v>(+) (7000) _ΕΣΟΔΑ ΑΠΟ ΔΑΝΕΙΑ.</v>
      </c>
    </row>
    <row r="55" spans="1:4" ht="13.5" customHeight="1">
      <c r="A55" s="43" t="s">
        <v>101</v>
      </c>
      <c r="B55" s="42" t="s">
        <v>62</v>
      </c>
      <c r="C55" s="39" t="s">
        <v>100</v>
      </c>
      <c r="D55" s="1" t="str">
        <f t="shared" si="1"/>
        <v>(+) (8700) _Έσοδα από δάνεια</v>
      </c>
    </row>
    <row r="56" spans="1:4" ht="13.5" customHeight="1">
      <c r="A56" s="41" t="s">
        <v>99</v>
      </c>
      <c r="B56" s="40" t="s">
        <v>62</v>
      </c>
      <c r="C56" s="54" t="s">
        <v>135</v>
      </c>
      <c r="D56" s="1" t="str">
        <f t="shared" si="1"/>
        <v>(+) (9700) _Έσοδα από δάνεια που χορηγήθηκαν για επενδύσεις</v>
      </c>
    </row>
    <row r="57" spans="1:4" ht="67.5" customHeight="1">
      <c r="A57" s="9"/>
      <c r="B57" s="8"/>
      <c r="C57" s="7"/>
      <c r="D57" s="67" t="str">
        <f>D48&amp;D49&amp;D50&amp;D51&amp;D52&amp;D53&amp;D54&amp;D55&amp;D56</f>
        <v>(2000)_ΑΣΦΑΛΙΣΤΙΚΕΣ ΕΙΣΦΟΡΕΣ.(+) (5200) _Έσοδα υπέρ Δημοσίου και Τρίτων(+) (6620) _Εσοδα υπέρ Δημοσίου και Τρίτων(+) (8620) _Εσοδα υπέρ Δημοσίου και Τρίτων(+) (6300) _Ασφαλιστικές εισφορές(+) (8300) _Ασφαλιστικές εισφορές(+) (7000) _ΕΣΟΔΑ ΑΠΟ ΔΑΝΕΙΑ.(+) (8700) _Έσοδα από δάνεια(+) (9700) _Έσοδα από δάνεια που χορηγήθηκαν για επενδύσεις</v>
      </c>
    </row>
    <row r="58" spans="1:4" ht="13.5" customHeight="1">
      <c r="A58" s="9"/>
      <c r="B58" s="8"/>
      <c r="C58" s="7"/>
    </row>
    <row r="59" spans="1:4" ht="13.5" customHeight="1">
      <c r="A59" s="9"/>
      <c r="B59" s="8"/>
      <c r="C59" s="7"/>
    </row>
    <row r="60" spans="1:4" ht="13.5" customHeight="1">
      <c r="A60" s="38"/>
      <c r="B60" s="37" t="s">
        <v>98</v>
      </c>
      <c r="C60" s="36" t="s">
        <v>97</v>
      </c>
    </row>
    <row r="61" spans="1:4" ht="13.5" customHeight="1">
      <c r="A61" s="9"/>
      <c r="B61" s="8"/>
      <c r="C61" s="7"/>
    </row>
    <row r="62" spans="1:4" ht="13.5" customHeight="1">
      <c r="A62" s="6"/>
      <c r="B62" s="35">
        <v>1</v>
      </c>
      <c r="C62" s="34" t="s">
        <v>2</v>
      </c>
    </row>
    <row r="63" spans="1:4" ht="13.5" customHeight="1">
      <c r="A63" s="13" t="s">
        <v>96</v>
      </c>
      <c r="B63" s="12" t="s">
        <v>62</v>
      </c>
      <c r="C63" s="10" t="s">
        <v>95</v>
      </c>
      <c r="D63" s="1" t="str">
        <f>"("&amp;A63&amp;")"&amp;"_"&amp;C63</f>
        <v>(0200)_Αμοιβές πολιτικών υπαλλήλων (τακτικοί και Ι.Δ.Α.Χ.)</v>
      </c>
    </row>
    <row r="64" spans="1:4" ht="13.5" customHeight="1">
      <c r="A64" s="13" t="s">
        <v>94</v>
      </c>
      <c r="B64" s="12" t="s">
        <v>62</v>
      </c>
      <c r="C64" s="10" t="s">
        <v>93</v>
      </c>
      <c r="D64" s="1" t="str">
        <f>"("&amp;B64&amp;")"&amp;" ("&amp;A64&amp;") "&amp;"_"&amp;C64</f>
        <v>(+) (0300) _Αμοιβές υπαλλήλων με σχέση εργασίας Ι.Δ. ορισμένου χρόνου και ειδικών κατηγοριών</v>
      </c>
    </row>
    <row r="65" spans="1:5" ht="13.5" customHeight="1">
      <c r="A65" s="13" t="s">
        <v>92</v>
      </c>
      <c r="B65" s="12" t="s">
        <v>62</v>
      </c>
      <c r="C65" s="10" t="s">
        <v>91</v>
      </c>
      <c r="D65" s="1" t="str">
        <f>"("&amp;B65&amp;")"&amp;" ("&amp;A65&amp;") "&amp;"_"&amp;C65</f>
        <v>(+) (0500) _Πρόσθετες και παρεπόμενες παροχές</v>
      </c>
    </row>
    <row r="66" spans="1:5" ht="30.75" customHeight="1">
      <c r="A66" s="9"/>
      <c r="B66" s="8"/>
      <c r="C66" s="7"/>
      <c r="D66" s="67" t="str">
        <f>+D63&amp;D64&amp;D65</f>
        <v>(0200)_Αμοιβές πολιτικών υπαλλήλων (τακτικοί και Ι.Δ.Α.Χ.)(+) (0300) _Αμοιβές υπαλλήλων με σχέση εργασίας Ι.Δ. ορισμένου χρόνου και ειδικών κατηγοριών(+) (0500) _Πρόσθετες και παρεπόμενες παροχές</v>
      </c>
    </row>
    <row r="67" spans="1:5" ht="13.5" customHeight="1">
      <c r="A67" s="9"/>
      <c r="B67" s="15">
        <v>2</v>
      </c>
      <c r="C67" s="14" t="s">
        <v>86</v>
      </c>
    </row>
    <row r="68" spans="1:5" ht="13.5" customHeight="1">
      <c r="A68" s="22" t="s">
        <v>79</v>
      </c>
      <c r="B68" s="12" t="s">
        <v>62</v>
      </c>
      <c r="C68" s="10" t="s">
        <v>78</v>
      </c>
      <c r="D68" s="1" t="str">
        <f>"("&amp;A68&amp;")"&amp;"_"&amp;C68</f>
        <v>(0700)_Πληρωμές για μετακινήσεις</v>
      </c>
    </row>
    <row r="69" spans="1:5" ht="13.5" customHeight="1">
      <c r="A69" s="22" t="s">
        <v>83</v>
      </c>
      <c r="B69" s="12" t="s">
        <v>62</v>
      </c>
      <c r="C69" s="10" t="s">
        <v>82</v>
      </c>
      <c r="D69" s="1" t="str">
        <f t="shared" ref="D69:D75" si="2">"("&amp;B69&amp;")"&amp;" ("&amp;A69&amp;") "&amp;"_"&amp;C69</f>
        <v>(+) (0800) _Πληρωμές για λοιπές υπηρεσίες</v>
      </c>
    </row>
    <row r="70" spans="1:5" ht="13.5" customHeight="1">
      <c r="A70" s="22" t="s">
        <v>81</v>
      </c>
      <c r="B70" s="12" t="s">
        <v>62</v>
      </c>
      <c r="C70" s="10" t="s">
        <v>80</v>
      </c>
      <c r="D70" s="1" t="str">
        <f t="shared" si="2"/>
        <v>(+) (0900) _ Φόροι-Τέλη-Έξοδα βεβαίωσης και είσπραξης εσόδων</v>
      </c>
      <c r="E70" s="30"/>
    </row>
    <row r="71" spans="1:5" ht="13.5" customHeight="1">
      <c r="A71" s="13" t="s">
        <v>77</v>
      </c>
      <c r="B71" s="12" t="s">
        <v>62</v>
      </c>
      <c r="C71" s="28" t="s">
        <v>76</v>
      </c>
      <c r="D71" s="1" t="str">
        <f t="shared" si="2"/>
        <v>(+) (1000) _Προμήθειες αγαθών και κεφαλαιουχικού εξοπλισμού</v>
      </c>
    </row>
    <row r="72" spans="1:5" ht="13.5" customHeight="1">
      <c r="A72" s="75" t="s">
        <v>75</v>
      </c>
      <c r="B72" s="76" t="s">
        <v>63</v>
      </c>
      <c r="C72" s="10" t="s">
        <v>74</v>
      </c>
      <c r="D72" s="1" t="str">
        <f t="shared" si="2"/>
        <v>(-) (1700) _Προμήθεια κεφαλαιουχικού εξοπλισμού</v>
      </c>
    </row>
    <row r="73" spans="1:5" ht="13.5" customHeight="1">
      <c r="A73" s="13" t="s">
        <v>85</v>
      </c>
      <c r="B73" s="11" t="s">
        <v>62</v>
      </c>
      <c r="C73" s="28" t="s">
        <v>84</v>
      </c>
      <c r="D73" s="1" t="str">
        <f t="shared" si="2"/>
        <v>(+) (2000) _Πληρωμές μεταβιβαστικές</v>
      </c>
    </row>
    <row r="74" spans="1:5" ht="13.5" customHeight="1">
      <c r="A74" s="13" t="s">
        <v>73</v>
      </c>
      <c r="B74" s="12" t="s">
        <v>62</v>
      </c>
      <c r="C74" s="10" t="s">
        <v>72</v>
      </c>
      <c r="D74" s="1" t="str">
        <f t="shared" si="2"/>
        <v>(+) (5000) _ΔΑΠΑΝΕΣ ΠΟΥ ΔΕΝ ΕΝΤΑΣΣΟΝΤΑΙ ΣΕ ΑΛΛΕΣ ΚΑΤΗΓΟΡΙΕΣ .</v>
      </c>
    </row>
    <row r="75" spans="1:5" ht="13.5" customHeight="1">
      <c r="A75" s="13" t="s">
        <v>71</v>
      </c>
      <c r="B75" s="12" t="s">
        <v>62</v>
      </c>
      <c r="C75" s="10" t="s">
        <v>70</v>
      </c>
      <c r="D75" s="1" t="str">
        <f t="shared" si="2"/>
        <v>(+) (6000) _ΚΙΝΗΣΗ ΚΕΦΑΛΑΙΩΝ (από κώδικα ν.π.δ.δ.).</v>
      </c>
    </row>
    <row r="76" spans="1:5" s="5" customFormat="1" ht="60">
      <c r="A76" s="19"/>
      <c r="B76" s="8"/>
      <c r="C76" s="18"/>
      <c r="D76" s="67" t="str">
        <f>+D68&amp;D69&amp;D70&amp;D71&amp;D72&amp;D73&amp;D74&amp;D75</f>
        <v>(0700)_Πληρωμές για μετακινήσεις(+) (0800) _Πληρωμές για λοιπές υπηρεσίες(+) (0900) _ Φόροι-Τέλη-Έξοδα βεβαίωσης και είσπραξης εσόδων(+) (1000) _Προμήθειες αγαθών και κεφαλαιουχικού εξοπλισμού(-) (1700) _Προμήθεια κεφαλαιουχικού εξοπλισμού(+) (2000) _Πληρωμές μεταβιβαστικές(+) (5000) _ΔΑΠΑΝΕΣ ΠΟΥ ΔΕΝ ΕΝΤΑΣΣΟΝΤΑΙ ΣΕ ΑΛΛΕΣ ΚΑΤΗΓΟΡΙΕΣ .(+) (6000) _ΚΙΝΗΣΗ ΚΕΦΑΛΑΙΩΝ (από κώδικα ν.π.δ.δ.).</v>
      </c>
    </row>
    <row r="77" spans="1:5" ht="13.5" customHeight="1">
      <c r="A77" s="9"/>
      <c r="B77" s="8"/>
      <c r="C77" s="7"/>
    </row>
    <row r="78" spans="1:5" ht="13.5" customHeight="1">
      <c r="A78" s="6"/>
      <c r="B78" s="15">
        <v>3</v>
      </c>
      <c r="C78" s="14" t="s">
        <v>136</v>
      </c>
    </row>
    <row r="79" spans="1:5" ht="13.5" customHeight="1">
      <c r="A79" s="13" t="s">
        <v>75</v>
      </c>
      <c r="B79" s="12" t="s">
        <v>62</v>
      </c>
      <c r="C79" s="10" t="s">
        <v>74</v>
      </c>
      <c r="D79" s="1" t="str">
        <f>"("&amp;A79&amp;")"&amp;"_"&amp;C79</f>
        <v>(1700)_Προμήθεια κεφαλαιουχικού εξοπλισμού</v>
      </c>
    </row>
    <row r="80" spans="1:5" ht="13.5" customHeight="1">
      <c r="A80" s="13" t="s">
        <v>90</v>
      </c>
      <c r="B80" s="12" t="s">
        <v>62</v>
      </c>
      <c r="C80" s="10" t="s">
        <v>89</v>
      </c>
      <c r="D80" s="1" t="str">
        <f>"("&amp;B80&amp;")"&amp;" ("&amp;A80&amp;") "&amp;"_"&amp;C80</f>
        <v>(+) (7000) _ΑΠΑΛΛΟΤΡΙΩΣΕΙΣ,ΑΓΟΡΕΣ,ΑΝΕΓΕΡΣΕΙΣ κ.λ.π.</v>
      </c>
    </row>
    <row r="81" spans="1:4" ht="13.5" customHeight="1">
      <c r="A81" s="13" t="s">
        <v>88</v>
      </c>
      <c r="B81" s="12" t="s">
        <v>62</v>
      </c>
      <c r="C81" s="10" t="s">
        <v>87</v>
      </c>
      <c r="D81" s="1" t="str">
        <f>"("&amp;B81&amp;")"&amp;" ("&amp;A81&amp;") "&amp;"_"&amp;C81</f>
        <v>(+) (9000) _ΠΛΗΡΩΜΕΣ ΓΙΑ ΕΠΕΝΔΥΣΕΙΣ (από κώδικα ν.π.δ.δ.).</v>
      </c>
    </row>
    <row r="82" spans="1:4" ht="33.75" customHeight="1">
      <c r="A82" s="9"/>
      <c r="B82" s="8"/>
      <c r="C82" s="7"/>
      <c r="D82" s="67" t="str">
        <f>+D79&amp;D80&amp;D81</f>
        <v>(1700)_Προμήθεια κεφαλαιουχικού εξοπλισμού(+) (7000) _ΑΠΑΛΛΟΤΡΙΩΣΕΙΣ,ΑΓΟΡΕΣ,ΑΝΕΓΕΡΣΕΙΣ κ.λ.π.(+) (9000) _ΠΛΗΡΩΜΕΣ ΓΙΑ ΕΠΕΝΔΥΣΕΙΣ (από κώδικα ν.π.δ.δ.).</v>
      </c>
    </row>
    <row r="83" spans="1:4" ht="13.5" customHeight="1">
      <c r="A83" s="9"/>
      <c r="B83" s="8"/>
      <c r="C83" s="7"/>
    </row>
    <row r="84" spans="1:4" s="5" customFormat="1" ht="13.5" customHeight="1">
      <c r="A84" s="19"/>
      <c r="B84" s="8"/>
      <c r="C84" s="18"/>
    </row>
    <row r="85" spans="1:4" ht="13.5" customHeight="1">
      <c r="A85" s="24"/>
      <c r="B85" s="15">
        <v>4</v>
      </c>
      <c r="C85" s="25" t="s">
        <v>68</v>
      </c>
    </row>
    <row r="86" spans="1:4" ht="13.5" customHeight="1">
      <c r="A86" s="22" t="s">
        <v>67</v>
      </c>
      <c r="B86" s="23" t="s">
        <v>62</v>
      </c>
      <c r="C86" s="20" t="s">
        <v>66</v>
      </c>
      <c r="D86" s="1" t="str">
        <f>"("&amp;A86&amp;")"&amp;"_"&amp;C86</f>
        <v>(3000)_ΠΛΗΡΩΜΕΣ ΠΟΥ ΑΝΤΙΚΡΙΖΟΝΤΑΙ ΑΠΟ ΠΡΑΓΜΑΤΟΠΟΙΟΥΜΕΝΑ ΕΣΟΔΑ.</v>
      </c>
    </row>
    <row r="87" spans="1:4" ht="13.5" customHeight="1">
      <c r="A87" s="22" t="s">
        <v>65</v>
      </c>
      <c r="B87" s="21" t="s">
        <v>62</v>
      </c>
      <c r="C87" s="20" t="s">
        <v>64</v>
      </c>
      <c r="D87" s="1" t="str">
        <f>"("&amp;B87&amp;")"&amp;" ("&amp;A87&amp;") "&amp;"_"&amp;C87</f>
        <v>(+) (0600) _Ασφαλιστικές παροχές (από κώδικα ν.π.δ.δ.).</v>
      </c>
    </row>
    <row r="88" spans="1:4" s="5" customFormat="1" ht="26.25" customHeight="1">
      <c r="A88" s="19"/>
      <c r="B88" s="8"/>
      <c r="C88" s="18"/>
      <c r="D88" s="67" t="str">
        <f>+D85&amp;D86&amp;D87</f>
        <v>(3000)_ΠΛΗΡΩΜΕΣ ΠΟΥ ΑΝΤΙΚΡΙΖΟΝΤΑΙ ΑΠΟ ΠΡΑΓΜΑΤΟΠΟΙΟΥΜΕΝΑ ΕΣΟΔΑ.(+) (0600) _Ασφαλιστικές παροχές (από κώδικα ν.π.δ.δ.).</v>
      </c>
    </row>
    <row r="89" spans="1:4" ht="13.5" customHeight="1">
      <c r="A89" s="9"/>
      <c r="B89" s="8"/>
      <c r="C89" s="7"/>
    </row>
    <row r="90" spans="1:4" ht="13.5" customHeight="1">
      <c r="A90" s="6"/>
      <c r="C90" s="5"/>
    </row>
  </sheetData>
  <pageMargins left="0.70866141732283472" right="0.70866141732283472" top="0.74803149606299213" bottom="0.74803149606299213" header="0.31496062992125984" footer="0.31496062992125984"/>
  <pageSetup paperSize="9" scale="73" fitToHeight="1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activeCell="A12" sqref="A12"/>
    </sheetView>
  </sheetViews>
  <sheetFormatPr defaultRowHeight="15"/>
  <cols>
    <col min="1" max="1" width="39.85546875" bestFit="1" customWidth="1"/>
  </cols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Περιφέρειες</vt:lpstr>
      <vt:lpstr>mapping</vt:lpstr>
      <vt:lpstr>List</vt:lpstr>
      <vt:lpstr>Περιφέρειες!Print_Area</vt:lpstr>
      <vt:lpstr>Region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m.chioti</cp:lastModifiedBy>
  <cp:lastPrinted>2018-07-31T07:27:03Z</cp:lastPrinted>
  <dcterms:created xsi:type="dcterms:W3CDTF">2012-04-12T10:37:28Z</dcterms:created>
  <dcterms:modified xsi:type="dcterms:W3CDTF">2021-02-17T12:32:40Z</dcterms:modified>
</cp:coreProperties>
</file>