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4\Downloads\"/>
    </mc:Choice>
  </mc:AlternateContent>
  <xr:revisionPtr revIDLastSave="0" documentId="13_ncr:1_{4485BE35-4980-4519-940D-38BFBB4543E9}" xr6:coauthVersionLast="47" xr6:coauthVersionMax="47" xr10:uidLastSave="{00000000-0000-0000-0000-000000000000}"/>
  <bookViews>
    <workbookView xWindow="-108" yWindow="-108" windowWidth="23256" windowHeight="12576" firstSheet="3" activeTab="8" xr2:uid="{29E5E345-5297-400C-AC22-B317E9EBA4A6}"/>
  </bookViews>
  <sheets>
    <sheet name="γενικά" sheetId="1" r:id="rId1"/>
    <sheet name="ομάδα εσόδων Ι" sheetId="2" r:id="rId2"/>
    <sheet name="ομάδα εσόδων ΙΙ" sheetId="3" r:id="rId3"/>
    <sheet name="χρηματικό υπόλοιπο (καε 51)" sheetId="6" r:id="rId4"/>
    <sheet name="επιχορηγήσεις" sheetId="4" r:id="rId5"/>
    <sheet name="καε 41 &amp; καε 82" sheetId="8" r:id="rId6"/>
    <sheet name="καε 81" sheetId="5" r:id="rId7"/>
    <sheet name="αποθεματικό" sheetId="7" r:id="rId8"/>
    <sheet name="τεχνικό πρόγραμμα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C9" i="3"/>
  <c r="E12" i="6" l="1"/>
  <c r="E2" i="9" l="1"/>
  <c r="E7" i="6"/>
  <c r="G9" i="3"/>
</calcChain>
</file>

<file path=xl/sharedStrings.xml><?xml version="1.0" encoding="utf-8"?>
<sst xmlns="http://schemas.openxmlformats.org/spreadsheetml/2006/main" count="236" uniqueCount="226">
  <si>
    <t>τακτικά</t>
  </si>
  <si>
    <t>εκτακτα</t>
  </si>
  <si>
    <t>τρέχουσας χρησης</t>
  </si>
  <si>
    <t>επαναβεβαιώσεις (εισπρακτέα υπόλοιπα)</t>
  </si>
  <si>
    <t>ΠΟΕ - 1η βεβαίωση</t>
  </si>
  <si>
    <t>καε</t>
  </si>
  <si>
    <t>0311</t>
  </si>
  <si>
    <t>εισπραχθέντα</t>
  </si>
  <si>
    <t xml:space="preserve">καε </t>
  </si>
  <si>
    <t>20.6011</t>
  </si>
  <si>
    <t xml:space="preserve">εσόδα ανταποδοτικής = έξοδα ανταποδοτικής </t>
  </si>
  <si>
    <t>ανταποδοτικές υπηρεσίες</t>
  </si>
  <si>
    <t>καθαριότητα</t>
  </si>
  <si>
    <t>ύδρευση</t>
  </si>
  <si>
    <t>ύδρευση, άρδευση &amp; αποχέτευση</t>
  </si>
  <si>
    <t>έσοδα ύδρευσης, άρδευσης &amp; αποχέτευσης</t>
  </si>
  <si>
    <t>τρέχουσα χρήση</t>
  </si>
  <si>
    <t>ΠΟΕ -1η βεβαίωση</t>
  </si>
  <si>
    <t>ΠΟΕ- επαναβεβαίωση</t>
  </si>
  <si>
    <t>άρδευση</t>
  </si>
  <si>
    <t>αποχέτευση</t>
  </si>
  <si>
    <t>032</t>
  </si>
  <si>
    <t>033</t>
  </si>
  <si>
    <t>034</t>
  </si>
  <si>
    <t>031</t>
  </si>
  <si>
    <t>ανταποδοτικές</t>
  </si>
  <si>
    <t>Χρηματικό Υπόλοιπο (ΠΟΕ)</t>
  </si>
  <si>
    <t>έσοδα = έξοδα ή έσοδα &gt; έξοδα</t>
  </si>
  <si>
    <r>
      <rPr>
        <b/>
        <sz val="11"/>
        <color rgb="FFFF0000"/>
        <rFont val="Calibri"/>
        <family val="2"/>
        <charset val="161"/>
        <scheme val="minor"/>
      </rPr>
      <t>καε 32</t>
    </r>
    <r>
      <rPr>
        <sz val="11"/>
        <color theme="1"/>
        <rFont val="Calibri"/>
        <family val="2"/>
        <charset val="161"/>
        <scheme val="minor"/>
      </rPr>
      <t xml:space="preserve">- εισπρακτέα υπόλοιπα ΠΟΕ (επαναβεβαιώσεις)
</t>
    </r>
    <r>
      <rPr>
        <b/>
        <sz val="11"/>
        <color rgb="FFFF0000"/>
        <rFont val="Calibri"/>
        <family val="2"/>
        <charset val="161"/>
        <scheme val="minor"/>
      </rPr>
      <t>καε ΥΥ.8511</t>
    </r>
    <r>
      <rPr>
        <sz val="11"/>
        <color theme="1"/>
        <rFont val="Calibri"/>
        <family val="2"/>
        <charset val="161"/>
        <scheme val="minor"/>
      </rPr>
      <t xml:space="preserve"> - πρόβλεψη μη εισπραξιμότητας </t>
    </r>
  </si>
  <si>
    <t>δ. αντιστοιχίζω τους ΚΑΕ που εμφανίζουν εισπρακτέα υπόλοιπα με ΚΑΕ 32 λαμβάνοντας υπόψη τον ΚΑΕ 32 που έχει ήδη ο φορέας στον απολογιστικό του πίνακα</t>
  </si>
  <si>
    <t>έξοδα</t>
  </si>
  <si>
    <t>ομάδα 6</t>
  </si>
  <si>
    <t>ομάδα 7</t>
  </si>
  <si>
    <t>ομάδα 8</t>
  </si>
  <si>
    <t>ομάδα 9</t>
  </si>
  <si>
    <t>υπηρεσίες</t>
  </si>
  <si>
    <t>00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</si>
  <si>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</si>
  <si>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</si>
  <si>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</si>
  <si>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</si>
  <si>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</si>
  <si>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</si>
  <si>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</si>
  <si>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</si>
  <si>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</si>
  <si>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70</t>
  </si>
  <si>
    <t>60</t>
  </si>
  <si>
    <t>61</t>
  </si>
  <si>
    <t>62</t>
  </si>
  <si>
    <t>63</t>
  </si>
  <si>
    <t>64</t>
  </si>
  <si>
    <t>69</t>
  </si>
  <si>
    <t>για δαπάνες που θα πληρωθούν από ΠΔΕ/ΕΣΠΑ</t>
  </si>
  <si>
    <t>60
61
62
63
64
65
66
67
68</t>
  </si>
  <si>
    <t>λειτουργικές δαπάνες</t>
  </si>
  <si>
    <t>ΚΑΕ</t>
  </si>
  <si>
    <t>είδος δαπάνης</t>
  </si>
  <si>
    <t>71
73
74</t>
  </si>
  <si>
    <t>επενδυτικές δαπάνες</t>
  </si>
  <si>
    <t>αποθεματικό</t>
  </si>
  <si>
    <t>απογραφικοί λογαριασμοί - δηλαδή όπως διαμορφώνονται 1/1 έτσι καταλήγουν στις 31/12</t>
  </si>
  <si>
    <t>έχουμε 2 κατηγορίες εσόδων</t>
  </si>
  <si>
    <t>στ. αντίστοιχη διαδικασία για τους ΚΑΕ 32 που αφορούν καθαριότητα και ύδρευση. Δηλαδή εντοπισμός ανωτάτου ορίου ΚΑΕ 3211, 3212-3214</t>
  </si>
  <si>
    <t>ζ. υπολογισμός ΚΑΕ 8511 στην υπηρεσία 20 &amp; 25 και το υπόλοιπο ποσό θα αποτυπωθεί στην υπ. 00</t>
  </si>
  <si>
    <t>Γενικά καταρτίζω λαμβάνοντας στοιχεία 2 προηγούμενων ετών</t>
  </si>
  <si>
    <t>Επιλέγω τον μήνα αναφοράς που θα καταρτίσω (π.χ 7ος, 8ος)</t>
  </si>
  <si>
    <t xml:space="preserve">Κανόνες κατάρτισης Π/Υ </t>
  </si>
  <si>
    <t>00.8511
20.8511
25.8511</t>
  </si>
  <si>
    <t>Χ</t>
  </si>
  <si>
    <t>Υ</t>
  </si>
  <si>
    <t>Ζ</t>
  </si>
  <si>
    <t>ανώτατο όριο είσπραξης 3211</t>
  </si>
  <si>
    <t>κρατικές  επιχορηγήσεις</t>
  </si>
  <si>
    <t>υπολογισμός βάσει ΚΥΑ</t>
  </si>
  <si>
    <r>
      <t xml:space="preserve">ισοσκέλιση με δαπάνες
ΠΔΕ/ΕΣΠΑ: ανοίγουν οι ΚΑΕ στις νέες </t>
    </r>
    <r>
      <rPr>
        <b/>
        <sz val="11"/>
        <color rgb="FFFF0000"/>
        <rFont val="Calibri"/>
        <family val="2"/>
        <charset val="161"/>
        <scheme val="minor"/>
      </rPr>
      <t xml:space="preserve">υπηρεσίες 60-69 </t>
    </r>
    <r>
      <rPr>
        <sz val="11"/>
        <color theme="1"/>
        <rFont val="Calibri"/>
        <family val="2"/>
        <charset val="161"/>
        <scheme val="minor"/>
      </rPr>
      <t>ανάλογα την υπηρεσία που αφορά.</t>
    </r>
  </si>
  <si>
    <t>4319.ΧΧ ( κοινωφελή εργασία του ΟΑΕΔ)</t>
  </si>
  <si>
    <t>γενικά όλες οι επιχορηγήσεις πρέπει να ισοσκελίζονται με δαπάνες</t>
  </si>
  <si>
    <t>ΧΡΗΜΑΤΙΚΟ ΥΠΟΛΟΙΠΟ (ΚΑΕ 51)</t>
  </si>
  <si>
    <t>5111</t>
  </si>
  <si>
    <t>Χρηματικό υπόλοιπο προερχόμενο από τακτικά έσοδα για την κάλυψη υποχρεώσεων παρελθόντων ετών.</t>
  </si>
  <si>
    <t>5112</t>
  </si>
  <si>
    <t xml:space="preserve">Χρηματικό υπόλοιπο προερχόμενο από τακτικά έσοδα για πιστώσεις προοριζόμενες για επενδυτικές δαπάνες. </t>
  </si>
  <si>
    <t>5119</t>
  </si>
  <si>
    <t>Χρηματικό υπόλοιπο προερχόμενο από τακτικά έσοδα για την κάλυψη εν γένει δαπανών του δήμου.</t>
  </si>
  <si>
    <t>5122</t>
  </si>
  <si>
    <t>5123</t>
  </si>
  <si>
    <t>Χρηματικό υπόλοιπο προερχόμενο από έκτακτα έσοδα για την κάλυψη ειδικευμένων δαπανών.</t>
  </si>
  <si>
    <t>5124</t>
  </si>
  <si>
    <t>Χρηματικό υπόλοιπο προερχόμενο από ΠΡΟΓΡΑΜΜΑ ΔΗΜΟΣΙΩΝ ΕΠΕΝΔΥΣΕΩΝ</t>
  </si>
  <si>
    <t>5129</t>
  </si>
  <si>
    <t>Χρηματικό υπόλοιπο προερχόμενο από έκτακτα έσοδα για την κάλυψη εν γένει δαπανών του δήμου.</t>
  </si>
  <si>
    <t>5113</t>
  </si>
  <si>
    <t>5121</t>
  </si>
  <si>
    <t>περιγραφή</t>
  </si>
  <si>
    <t>εκτίμηση εισπραχθέντων 31/12</t>
  </si>
  <si>
    <t>εισπράξεις εως τον μήνα αναφοράς + πρόβλεψη τι θα εισπράξω εως 31/12</t>
  </si>
  <si>
    <t>εκτίμηση πληρωθέντων 31/12</t>
  </si>
  <si>
    <t>πληρωμές εως τον μήνα αναφοράς + πρόβλεψη τι θα πληρώσω εως 31/12</t>
  </si>
  <si>
    <t>ΥΠΟΛΟΓΙΣΜΟΣ ΑΝΕΞΟΦΛΗΤΩΝ ΤΙΜΟΛΟΓΙΩΝ (ΚΑΕ 81)</t>
  </si>
  <si>
    <t>Βήματα</t>
  </si>
  <si>
    <t>1. Λαμβάνω μια λίστα ανεξόφλητων τιμολογίων στον μήνα αναφοράς</t>
  </si>
  <si>
    <t xml:space="preserve">2. αντιστοιχίζω τους ΚΑΕ των ανεξόφλητων με τους αντίστοιχους ΚΑΕ 81 </t>
  </si>
  <si>
    <t>3. προκύπτει το σύνολο των ανεξόφλητων τιμολογίων (ΚΑΕ 81) το οποίο το αποτυπώνω στον ΚΑΕ 5111</t>
  </si>
  <si>
    <t>=60-69.81 (υπηρεσίες 60-69)</t>
  </si>
  <si>
    <r>
      <t xml:space="preserve">λοιπές επιχορήγησεις
</t>
    </r>
    <r>
      <rPr>
        <b/>
        <sz val="11"/>
        <color theme="1"/>
        <rFont val="Calibri"/>
        <family val="2"/>
        <charset val="161"/>
        <scheme val="minor"/>
      </rPr>
      <t>ΚΑΕ 12</t>
    </r>
    <r>
      <rPr>
        <sz val="11"/>
        <color theme="1"/>
        <rFont val="Calibri"/>
        <family val="2"/>
        <charset val="161"/>
        <scheme val="minor"/>
      </rPr>
      <t xml:space="preserve"> - ισοσκελίζει με λειτουργικές δαπάνες (ομάδα 6)
</t>
    </r>
    <r>
      <rPr>
        <b/>
        <sz val="11"/>
        <color theme="1"/>
        <rFont val="Calibri"/>
        <family val="2"/>
        <charset val="161"/>
        <scheme val="minor"/>
      </rPr>
      <t>ΚΑΕ 13</t>
    </r>
    <r>
      <rPr>
        <sz val="11"/>
        <color theme="1"/>
        <rFont val="Calibri"/>
        <family val="2"/>
        <charset val="161"/>
        <scheme val="minor"/>
      </rPr>
      <t xml:space="preserve">- ισοσκελίζει με επενδυτικές δαπάνες (ομάδα 7)
</t>
    </r>
    <r>
      <rPr>
        <b/>
        <sz val="11"/>
        <color rgb="FFFF0000"/>
        <rFont val="Calibri"/>
        <family val="2"/>
        <charset val="161"/>
        <scheme val="minor"/>
      </rPr>
      <t>σημείωση:</t>
    </r>
    <r>
      <rPr>
        <sz val="11"/>
        <color theme="1"/>
        <rFont val="Calibri"/>
        <family val="2"/>
        <charset val="161"/>
        <scheme val="minor"/>
      </rPr>
      <t xml:space="preserve"> Αν η επιχορήγηση αφορά Πρόγραμμα Δημοσίων επενδύσεων (καε </t>
    </r>
    <r>
      <rPr>
        <b/>
        <sz val="11"/>
        <color rgb="FFFF0000"/>
        <rFont val="Calibri"/>
        <family val="2"/>
        <charset val="161"/>
        <scheme val="minor"/>
      </rPr>
      <t>1322</t>
    </r>
    <r>
      <rPr>
        <sz val="11"/>
        <color theme="1"/>
        <rFont val="Calibri"/>
        <family val="2"/>
        <charset val="161"/>
        <scheme val="minor"/>
      </rPr>
      <t xml:space="preserve">) ή είναι ΕΣΠΑ (ΚΑΕ </t>
    </r>
    <r>
      <rPr>
        <b/>
        <sz val="11"/>
        <color rgb="FFFF0000"/>
        <rFont val="Calibri"/>
        <family val="2"/>
        <charset val="161"/>
        <scheme val="minor"/>
      </rPr>
      <t>1328</t>
    </r>
    <r>
      <rPr>
        <sz val="11"/>
        <color theme="1"/>
        <rFont val="Calibri"/>
        <family val="2"/>
        <charset val="161"/>
        <scheme val="minor"/>
      </rPr>
      <t>)</t>
    </r>
  </si>
  <si>
    <r>
      <t xml:space="preserve">Χρηματικό υπόλοιπο προερχόμενο από έκτακτα έσοδα για την κάλυψη </t>
    </r>
    <r>
      <rPr>
        <b/>
        <sz val="11"/>
        <color rgb="FFFF0000"/>
        <rFont val="Calibri"/>
        <family val="2"/>
        <charset val="161"/>
        <scheme val="minor"/>
      </rPr>
      <t>υποχρεώσεων παρελθόντων ετών.</t>
    </r>
  </si>
  <si>
    <t>= 81 (-) 20.81(-)25.81(-) 60-69.81</t>
  </si>
  <si>
    <t>αποτύπωση</t>
  </si>
  <si>
    <t xml:space="preserve">δεν χρησιμοποιείται συνήθως αλλά αν θελετε αποτυπώνεται δαπάνες της ομάδας 7
</t>
  </si>
  <si>
    <t>κουβάς(ό,τι περισσεύει από το σύνολο των τακτικών εσόδων)</t>
  </si>
  <si>
    <t>π/υ 2021</t>
  </si>
  <si>
    <t>κουβάς έκτακτων</t>
  </si>
  <si>
    <t>ΚΑΠ επενδυτικών,πυροπροστασία (ομάδα 7)</t>
  </si>
  <si>
    <r>
      <t xml:space="preserve">Χρηματικό υπόλοιπο προερχόμενο από έκτακτα έσοδα (εκτός ΠΔΕ) για πιστώσεις προοριζόμενες για </t>
    </r>
    <r>
      <rPr>
        <sz val="11"/>
        <color rgb="FFFF0000"/>
        <rFont val="Calibri"/>
        <family val="2"/>
        <charset val="161"/>
        <scheme val="minor"/>
      </rPr>
      <t>επενδυτικές δαπάνες</t>
    </r>
    <r>
      <rPr>
        <sz val="11"/>
        <color theme="1"/>
        <rFont val="Calibri"/>
        <family val="2"/>
        <charset val="161"/>
        <scheme val="minor"/>
      </rPr>
      <t xml:space="preserve">. </t>
    </r>
  </si>
  <si>
    <t>=8251</t>
  </si>
  <si>
    <t>καε 41= καε 82-8251-826(επιστροφές)</t>
  </si>
  <si>
    <t>Παγία προκαταβολή</t>
  </si>
  <si>
    <t>ΥΠΟΛΟΓΙΣΜΟΣ ΟΜΑΔΑΣ 9 (καε 91)</t>
  </si>
  <si>
    <t>τακτικά έσοδα του διαμορφωθέντος Π/Υ (0+21+321)</t>
  </si>
  <si>
    <t>5% επί των τακτικών εσόδων</t>
  </si>
  <si>
    <t>καε 91 &lt;= 5% επί των τακτικών εσόδων</t>
  </si>
  <si>
    <t>Π/Υ 2021</t>
  </si>
  <si>
    <t>πηγή χρηματοδότησης</t>
  </si>
  <si>
    <t>ΕΛΕΓΧΟΣ ΤΕΧΝΙΚΟΥ ΠΡΟΓΡΑΜΜΑΤΟΣ</t>
  </si>
  <si>
    <t>= Σύνολο του Τεχνικού προγράμματος</t>
  </si>
  <si>
    <t>σύνολο</t>
  </si>
  <si>
    <t>πυροπροστασία</t>
  </si>
  <si>
    <t>ΚΑΠ επενδυτικών</t>
  </si>
  <si>
    <t>4311.ΧΧ (ΚΑΠ σχολείων)</t>
  </si>
  <si>
    <t>00.6711.ΧΧ (απόδοση στις σχολικές επιτροπές)</t>
  </si>
  <si>
    <t>Τύπος:   καε 51 = εκτίμηση εισπραχθέντων 31/12 (-) εκτίμηση πληρωθέντων 31/12</t>
  </si>
  <si>
    <t>Ανώτατο όριο ομάδας εσόδων Ι</t>
  </si>
  <si>
    <t>Α.</t>
  </si>
  <si>
    <t>Β.</t>
  </si>
  <si>
    <t>01</t>
  </si>
  <si>
    <t>22</t>
  </si>
  <si>
    <t>εκτίμηση εισπράξεων 31/12/2020</t>
  </si>
  <si>
    <t>3. εφαρμογή του ποσοστού επί του επιπλέον ποσού βεβαίωσης ανά ΚΑΕ "03" "04"</t>
  </si>
  <si>
    <t>4. άρα το υπερβάλλον ποσό που προκύπτει από την ανωτέρω πράξη, αποτελεί σαν σύνολο όλων των ΚΑΕ την υπέρβαση της ομάδας εσόδων Ι</t>
  </si>
  <si>
    <t>κατά την κατάρτιση Π/Υ- υπέρβαση</t>
  </si>
  <si>
    <t>κατά την εκτέλεση -υπέρβαση</t>
  </si>
  <si>
    <t>2. εφαρμόζω το χρονολογικό 10.000/(10/12)=12.000€</t>
  </si>
  <si>
    <t>3. το ποσό της υπέρβασης μπορεί να χρησιμοποιηθεί για αποτύπωση νέων δαπανών ή να πάει στο αποθεματικό</t>
  </si>
  <si>
    <t>έσοδα + χρηματικό υπόλοιπο&gt;= έξοδα+ αποθεματικό (ομάδα 9)</t>
  </si>
  <si>
    <t>εισπρακτέα υπόλοιπα= βεβαιώσεις - διαγραφές - εισπράξεις</t>
  </si>
  <si>
    <t>π.χ 0311-2111- 3211
0322-2112-3212
0411-2119.ΧΧ-3219.ΧΧ
4124- 3219.ΧΧ</t>
  </si>
  <si>
    <t>3211</t>
  </si>
  <si>
    <t>3212</t>
  </si>
  <si>
    <t>3219.001</t>
  </si>
  <si>
    <t>χ</t>
  </si>
  <si>
    <t>y</t>
  </si>
  <si>
    <t>ΚΑΕ 8511</t>
  </si>
  <si>
    <t>υπολογισμός χ- βήματα για τον υπολογισμό του ανωτάτου ορίου ομάδας εσόδων ΙΙ</t>
  </si>
  <si>
    <t>υπολογισμός y</t>
  </si>
  <si>
    <t>υπολογισμός ζ</t>
  </si>
  <si>
    <t>σύνολο καε 8511</t>
  </si>
  <si>
    <t>(+)εκτιμήσεις  εσόδων (-) εκτίμησεις καε 51</t>
  </si>
  <si>
    <t xml:space="preserve">(-) εκτιμήσεις πληρωμών </t>
  </si>
  <si>
    <t>τακτικά έσοδα</t>
  </si>
  <si>
    <t>έκτακτα έσοδα</t>
  </si>
  <si>
    <t>70.01.6011</t>
  </si>
  <si>
    <t>μισθοδοσία σφαγείών</t>
  </si>
  <si>
    <t>70.01.6644</t>
  </si>
  <si>
    <t>Καύσιμα σφαγείων</t>
  </si>
  <si>
    <t>έκτακτα ειδικευμένα</t>
  </si>
  <si>
    <t>έκτακτα ανειδίκευτα</t>
  </si>
  <si>
    <t>ΧΡΗΜΑΤΙΚΟ ΥΠΟΛΟΙΠΟ</t>
  </si>
  <si>
    <t>5113.01</t>
  </si>
  <si>
    <t>5113.02</t>
  </si>
  <si>
    <t>20.6</t>
  </si>
  <si>
    <t>20.7</t>
  </si>
  <si>
    <t>20.8</t>
  </si>
  <si>
    <t>25.6</t>
  </si>
  <si>
    <t>25.7</t>
  </si>
  <si>
    <t>25.8</t>
  </si>
  <si>
    <t>έξοδα ανταποδοτικών υπηρεσιών</t>
  </si>
  <si>
    <t xml:space="preserve">βιβλίο τρεχουμένων </t>
  </si>
  <si>
    <t>αναμορφώσεις Π/Υ</t>
  </si>
  <si>
    <t>αύξηση εσόδων</t>
  </si>
  <si>
    <t>μείωση εσόδων</t>
  </si>
  <si>
    <t>αύξηση αποθεματικού</t>
  </si>
  <si>
    <t>μείωση αποθεματικού</t>
  </si>
  <si>
    <t>μείωση εξόδων</t>
  </si>
  <si>
    <t>αύξηση εξόδων</t>
  </si>
  <si>
    <t>81 (Π.Ο.Ε)
82 (Αποδόσεις)
8511 (Προβλέψεις  μη εισπραξιμότητας εισπρακτέων υπολοίπων</t>
  </si>
  <si>
    <t>41=82</t>
  </si>
  <si>
    <t>δεν ανοίγει σε υπηρεσίες</t>
  </si>
  <si>
    <t>ανώτατο όριο ομάδας εσόδων ΙΙ (χ) = ΚΑΕ 32 (Π/Υ 2022) (y) - ΚΑΕ 8511 (Π/Υ 2022) (z)</t>
  </si>
  <si>
    <t>Ανώτατο όριο ομάδας εσόδων ΙΙ (ΚΑΕ 32 (-) ΚΑΕ 8511) -Χ- = εισπράξεις του ΚΑΕ 32 Π/Υ 2022</t>
  </si>
  <si>
    <t>ανώτατο όριο ομάδας εσόδων ΙΙ=εισπράξεις 2022= 904.150,03€</t>
  </si>
  <si>
    <t>ΚΑΕ 32 (Π/Υ 2022) = 3.640.200,52 €</t>
  </si>
  <si>
    <t>ΚΑΕ 8511 (Π/Υ 2022)</t>
  </si>
  <si>
    <r>
      <t xml:space="preserve">3. Ανώτατο όριο ομάδας εσόδων ΙΙ </t>
    </r>
    <r>
      <rPr>
        <b/>
        <sz val="11"/>
        <color rgb="FFFF0000"/>
        <rFont val="Calibri"/>
        <family val="2"/>
        <charset val="161"/>
        <scheme val="minor"/>
      </rPr>
      <t>(ΚΑΕ 32 (-) ΚΑΕ 8511)</t>
    </r>
    <r>
      <rPr>
        <b/>
        <sz val="11"/>
        <color theme="1"/>
        <rFont val="Calibri"/>
        <family val="2"/>
        <charset val="161"/>
        <scheme val="minor"/>
      </rPr>
      <t xml:space="preserve">= εισπραχθέντα 2020 + (αν προκύψει θετική απόκλση)= </t>
    </r>
    <r>
      <rPr>
        <b/>
        <sz val="11"/>
        <color rgb="FFFF0000"/>
        <rFont val="Calibri"/>
        <family val="2"/>
        <charset val="161"/>
        <scheme val="minor"/>
      </rPr>
      <t>εισπράξεις 2022</t>
    </r>
  </si>
  <si>
    <t>α. εκτύπωση απολογιστικών πινάκων έσοδων (ΚΑΕ 32 )12ς 2020, 7ος 2020,7ος 2021</t>
  </si>
  <si>
    <t xml:space="preserve">β. 7ος 2021 σύγκριση εισπραχθέντων του ΚΑΕ 32  με τον αντίστοιχο 7ος 2020 δηλαδή 
i)7ος 2021 &gt; 7ος 2020 τότε θετική απόκλιση
ii) 7ος 2021&lt;7ος 2020 τότε αρνητική απόκλιση και δεν την λαμβάνω καθόλου υπόψη μου
</t>
  </si>
  <si>
    <r>
      <t xml:space="preserve">γ. παίρνω τη </t>
    </r>
    <r>
      <rPr>
        <b/>
        <sz val="11"/>
        <color theme="1"/>
        <rFont val="Calibri"/>
        <family val="2"/>
        <charset val="161"/>
        <scheme val="minor"/>
      </rPr>
      <t xml:space="preserve">στήλη "εισπρακτέα υπόλοιπα" </t>
    </r>
    <r>
      <rPr>
        <sz val="11"/>
        <color theme="1"/>
        <rFont val="Calibri"/>
        <family val="2"/>
        <charset val="161"/>
        <scheme val="minor"/>
      </rPr>
      <t xml:space="preserve">από τον απολογιστικό πίνακα εσόδων του μήνα 7ος 2021. </t>
    </r>
    <r>
      <rPr>
        <b/>
        <sz val="11"/>
        <color theme="1"/>
        <rFont val="Calibri"/>
        <family val="2"/>
        <charset val="161"/>
        <scheme val="minor"/>
      </rPr>
      <t>Αν δεν υπάρχει η στήλη εισπρακτέα υπόλοιπα τότε εκτελώ την αριθμητική πράξη (βεβαιωθέντα - διαγραφές - εισπραχθέντα)</t>
    </r>
  </si>
  <si>
    <r>
      <t xml:space="preserve">ε.  </t>
    </r>
    <r>
      <rPr>
        <b/>
        <sz val="11"/>
        <color theme="1"/>
        <rFont val="Calibri"/>
        <family val="2"/>
        <charset val="161"/>
        <scheme val="minor"/>
      </rPr>
      <t>ΚΑΕ 8511</t>
    </r>
    <r>
      <rPr>
        <sz val="11"/>
        <color theme="1"/>
        <rFont val="Calibri"/>
        <family val="2"/>
        <charset val="161"/>
        <scheme val="minor"/>
      </rPr>
      <t xml:space="preserve"> = ΚΑΕ 32 (Π/Υ 2022) (-) ανώτατο όριο ομάδας εσόδων ΙΙ </t>
    </r>
    <r>
      <rPr>
        <b/>
        <sz val="11"/>
        <color rgb="FFFF0000"/>
        <rFont val="Calibri"/>
        <family val="2"/>
        <charset val="161"/>
        <scheme val="minor"/>
      </rPr>
      <t>(εισπράξεις 2022)</t>
    </r>
  </si>
  <si>
    <t>1.20.8511= καε 3211(Π/Υ)- ανώτατο όριο της ομάδας εσόδων ΙΙ ( καε 3211)
2. 25.8511= (καε 3212-3214) (π/υ)-ανώτατο όριο της ομάδας εσόδων ΙΙ ( καε 3212-3214)
3. 00.8511/10.8511= σύνολο καε 8511 (-) 20.8511 (-)25.8511</t>
  </si>
  <si>
    <t>ΚΑΕ 3211 (Π/Υ)</t>
  </si>
  <si>
    <t>20.8511 (Π/Υ)</t>
  </si>
  <si>
    <t>XX.8231 "απόδοση  εισφορών"</t>
  </si>
  <si>
    <t>1219.ΧΧ  (πρόγραμμα 55-67ετών</t>
  </si>
  <si>
    <t>ΧΧ.6041 "αμοιβή έκτακτου προσωπικού
ΧΧ.6054 "Εργοδοτικές εισφορές</t>
  </si>
  <si>
    <t>Π/Υ 2022 (ΚΑΕ 73+74)</t>
  </si>
  <si>
    <t>διαθέσιμα βάσει στατιστικού δελτίου 31/12/2020</t>
  </si>
  <si>
    <t>= χρηματικό υπόλοιπο από ανταποδοτικές υπηρεσίες (καθαριότητα και ύδρευση)
=20.81+25.81, βοήθεια στο σπίτι, λειτουργικά σχολείων</t>
  </si>
  <si>
    <t>πυροπροστασία(ομάδα 6), πρόγραμμα ΟΑΕΔ, σχολικές καθαρίστριες</t>
  </si>
  <si>
    <t>φιλόδημος, εναρμόνιση οικογενειακής ζωής, κέντρο κοινότητας</t>
  </si>
  <si>
    <t>1. Ισοσκέλιση του Π/Υ- Πλεονασματικός Π/Υ 2022</t>
  </si>
  <si>
    <t>15.7135.0001</t>
  </si>
  <si>
    <t>Αντώνης Τρίτσης</t>
  </si>
  <si>
    <t>1. Ανώτατο όριο ομάδας εσόδων Ι &lt;= εισπραχθέντα 2020 (+ θετική απόκλιση που θα προκύψει)</t>
  </si>
  <si>
    <t>α. εκτύπωση απολογιστικών πινάκων έσοδων 12ς 2020, 7ος 2021,7ος 2020</t>
  </si>
  <si>
    <t xml:space="preserve">β. 7ος 2021 σύγκριση εισπραχθέντων  με τον αντίστοιχο 7ος 2020 δηλαδή 
i)7ος 2021 &gt; 7ος 2020 τότε θετική απόκλιση
ii) 7ος 2021&lt;7ος 2020 τότε αρνητική απόκλιση και δεν την λαμβάνω καθόλου υπόψη μου
</t>
  </si>
  <si>
    <t>= εισπραχθ 7ος 2021 (-)7ος 2020 = θετική/αρνητική απόκλιση</t>
  </si>
  <si>
    <t>1. εκτύπωση απολογιστικού πίνακα εσόδων 31/12/2020</t>
  </si>
  <si>
    <t>2. υπολογισμός 'ποσοστού είσπραξης = (εισπραχθέντα 31-12-2020/βεβαιωθέντα 31-12-2020)*100</t>
  </si>
  <si>
    <t xml:space="preserve">π.χ 0311= εισπραχθεντα 2020/βεβαιθ 2020 *100
0322
0411
</t>
  </si>
  <si>
    <t>ΣΎΝΟΛΟ ΕΙΣΠΡΑΚΤΕΩΝ ΥΠΟΛΟΙΠΩΝ ΚΑΤΆ ΤΗΝ 31/7/2021 ΑΠΌ ΑΠΟΛΟΓΙΣΤΙΚΌ ΠΙΝΑΚΑ</t>
  </si>
  <si>
    <t>1. διαπίστωση από απολογιστικό πίνακα εσόδων ότι οι εισπράξεις του 10ου 2021= 10.000€ υπερβαίνουν το ανώτατο όριο εισπ΄ραξεων της ομάδας εσόδων Ι (9.000€)</t>
  </si>
  <si>
    <t>ανώτατο όριο ομάδας εσόδων ΙΙ ( εισπράξεις 2022)</t>
  </si>
  <si>
    <t>καε 32 (Π/Υ 2022)</t>
  </si>
  <si>
    <t>καρτέλα ισολογισμού (ΕΕΤΑΑ)</t>
  </si>
  <si>
    <r>
      <t>Χρηματικό υπόλοιπο προερχόμενο από τακτικά έσοδα για την</t>
    </r>
    <r>
      <rPr>
        <b/>
        <sz val="11"/>
        <color rgb="FFFF0000"/>
        <rFont val="Calibri"/>
        <family val="2"/>
        <charset val="161"/>
        <scheme val="minor"/>
      </rPr>
      <t xml:space="preserve"> κάλυψη ειδικευμένων δαπανών </t>
    </r>
  </si>
  <si>
    <r>
      <t xml:space="preserve">1η εγγραφή) 3123 με ισόποσο έξοδο στον καε 6?.7ΧΧΧ.ΧΧΧΧ
</t>
    </r>
    <r>
      <rPr>
        <b/>
        <sz val="11"/>
        <color theme="1"/>
        <rFont val="Calibri"/>
        <family val="2"/>
        <charset val="161"/>
        <scheme val="minor"/>
      </rPr>
      <t>αφού υπογραφεί η δανειακή σύμβαση</t>
    </r>
    <r>
      <rPr>
        <sz val="11"/>
        <color theme="1"/>
        <rFont val="Calibri"/>
        <family val="2"/>
        <charset val="161"/>
        <scheme val="minor"/>
      </rPr>
      <t xml:space="preserve">
2η εγγραφή) 1315 με ισόποσο έξοδο στον ΚΑΕ 6?.6521 &amp; 6?.6526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</si>
</sst>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0" xfId="0" quotePrefix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quotePrefix="1" applyBorder="1"/>
    <xf numFmtId="0" fontId="2" fillId="0" borderId="1" xfId="0" quotePrefix="1" applyFont="1" applyBorder="1"/>
    <xf numFmtId="0" fontId="2" fillId="0" borderId="1" xfId="0" quotePrefix="1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4" xfId="0" quotePrefix="1" applyBorder="1"/>
    <xf numFmtId="0" fontId="0" fillId="0" borderId="1" xfId="0" quotePrefix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left" wrapText="1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0" fontId="0" fillId="0" borderId="0" xfId="0" applyAlignment="1"/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49" fontId="0" fillId="0" borderId="1" xfId="0" quotePrefix="1" applyNumberForma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2" fillId="0" borderId="1" xfId="0" applyNumberFormat="1" applyFont="1" applyFill="1" applyBorder="1"/>
    <xf numFmtId="49" fontId="0" fillId="4" borderId="1" xfId="0" applyNumberFormat="1" applyFill="1" applyBorder="1" applyAlignment="1">
      <alignment vertical="top"/>
    </xf>
    <xf numFmtId="0" fontId="2" fillId="0" borderId="0" xfId="0" quotePrefix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0" xfId="0" quotePrefix="1" applyNumberFormat="1"/>
    <xf numFmtId="6" fontId="0" fillId="0" borderId="0" xfId="0" applyNumberFormat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quotePrefix="1" applyFont="1"/>
    <xf numFmtId="0" fontId="9" fillId="0" borderId="0" xfId="0" applyFont="1"/>
    <xf numFmtId="0" fontId="1" fillId="0" borderId="1" xfId="0" applyFont="1" applyBorder="1" applyAlignment="1">
      <alignment wrapText="1"/>
    </xf>
    <xf numFmtId="0" fontId="0" fillId="0" borderId="0" xfId="0" quotePrefix="1" applyAlignment="1">
      <alignment wrapText="1"/>
    </xf>
    <xf numFmtId="0" fontId="0" fillId="0" borderId="1" xfId="0" quotePrefix="1" applyFill="1" applyBorder="1" applyAlignment="1">
      <alignment wrapText="1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00BC-125F-46C5-ABE8-2CB86946A4B7}">
  <dimension ref="A1:U32"/>
  <sheetViews>
    <sheetView topLeftCell="A10" zoomScale="120" zoomScaleNormal="120" workbookViewId="0">
      <selection activeCell="A27" sqref="A27:A32"/>
    </sheetView>
  </sheetViews>
  <sheetFormatPr defaultRowHeight="14.4" x14ac:dyDescent="0.3"/>
  <cols>
    <col min="1" max="1" width="14.6640625" customWidth="1"/>
    <col min="2" max="2" width="19" customWidth="1"/>
    <col min="3" max="3" width="15.88671875" style="2" customWidth="1"/>
    <col min="4" max="4" width="15.33203125" style="2" customWidth="1"/>
    <col min="5" max="5" width="11.6640625" style="2" customWidth="1"/>
    <col min="6" max="6" width="19.6640625" style="2" customWidth="1"/>
    <col min="10" max="10" width="17.88671875" customWidth="1"/>
    <col min="11" max="11" width="13.44140625" customWidth="1"/>
    <col min="12" max="12" width="12.33203125" customWidth="1"/>
    <col min="13" max="13" width="18.109375" customWidth="1"/>
    <col min="14" max="14" width="15.33203125" customWidth="1"/>
    <col min="16" max="16" width="12.109375" customWidth="1"/>
  </cols>
  <sheetData>
    <row r="1" spans="1:21" ht="18.600000000000001" thickBot="1" x14ac:dyDescent="0.4">
      <c r="A1" s="58" t="s">
        <v>67</v>
      </c>
      <c r="B1" s="58"/>
      <c r="C1" s="58"/>
      <c r="D1" s="58"/>
      <c r="E1" s="58"/>
      <c r="F1" s="58"/>
      <c r="G1" s="58"/>
      <c r="H1" s="58"/>
      <c r="I1" s="58"/>
    </row>
    <row r="2" spans="1:21" ht="15" thickTop="1" x14ac:dyDescent="0.3">
      <c r="A2" s="8" t="s">
        <v>65</v>
      </c>
    </row>
    <row r="3" spans="1:21" x14ac:dyDescent="0.3">
      <c r="A3" s="8" t="s">
        <v>66</v>
      </c>
    </row>
    <row r="4" spans="1:21" x14ac:dyDescent="0.3">
      <c r="A4" s="8"/>
    </row>
    <row r="5" spans="1:21" x14ac:dyDescent="0.3">
      <c r="A5" s="8" t="s">
        <v>209</v>
      </c>
    </row>
    <row r="6" spans="1:21" x14ac:dyDescent="0.3">
      <c r="A6" s="5"/>
      <c r="B6" t="s">
        <v>27</v>
      </c>
      <c r="M6" t="s">
        <v>5</v>
      </c>
      <c r="N6" t="s">
        <v>7</v>
      </c>
      <c r="P6" t="s">
        <v>8</v>
      </c>
    </row>
    <row r="7" spans="1:21" x14ac:dyDescent="0.3">
      <c r="A7" s="1"/>
      <c r="B7" s="60" t="s">
        <v>144</v>
      </c>
      <c r="C7" s="60"/>
      <c r="D7" s="60"/>
      <c r="E7" s="60"/>
      <c r="F7" s="60"/>
      <c r="M7" s="7" t="s">
        <v>6</v>
      </c>
      <c r="N7" s="1">
        <v>3000</v>
      </c>
      <c r="P7" s="7" t="s">
        <v>9</v>
      </c>
      <c r="Q7" s="1">
        <v>3000</v>
      </c>
    </row>
    <row r="8" spans="1:21" x14ac:dyDescent="0.3">
      <c r="B8" s="54" t="s">
        <v>62</v>
      </c>
      <c r="C8" s="54"/>
      <c r="D8" s="54"/>
      <c r="E8" s="54"/>
      <c r="F8" s="54"/>
      <c r="M8" s="8" t="s">
        <v>10</v>
      </c>
    </row>
    <row r="9" spans="1:21" ht="57.6" x14ac:dyDescent="0.3">
      <c r="B9" s="3"/>
      <c r="C9" s="6" t="s">
        <v>2</v>
      </c>
      <c r="D9" s="6" t="s">
        <v>4</v>
      </c>
      <c r="E9" s="15" t="s">
        <v>3</v>
      </c>
      <c r="F9" s="15" t="s">
        <v>26</v>
      </c>
      <c r="M9" s="8" t="s">
        <v>11</v>
      </c>
    </row>
    <row r="10" spans="1:21" x14ac:dyDescent="0.3">
      <c r="B10" s="3" t="s">
        <v>0</v>
      </c>
      <c r="C10" s="4">
        <v>0</v>
      </c>
      <c r="D10" s="4">
        <v>21</v>
      </c>
      <c r="E10" s="16">
        <v>321</v>
      </c>
      <c r="F10" s="16">
        <v>511</v>
      </c>
      <c r="M10" s="8">
        <v>20</v>
      </c>
      <c r="N10" s="8" t="s">
        <v>12</v>
      </c>
    </row>
    <row r="11" spans="1:21" x14ac:dyDescent="0.3">
      <c r="B11" s="3" t="s">
        <v>1</v>
      </c>
      <c r="C11" s="4">
        <v>1</v>
      </c>
      <c r="D11" s="4">
        <v>22</v>
      </c>
      <c r="E11" s="16">
        <v>322</v>
      </c>
      <c r="F11" s="16">
        <v>512</v>
      </c>
      <c r="M11" s="8">
        <v>25</v>
      </c>
      <c r="N11" s="8" t="s">
        <v>14</v>
      </c>
    </row>
    <row r="12" spans="1:21" ht="53.4" customHeight="1" x14ac:dyDescent="0.3">
      <c r="E12" s="57" t="s">
        <v>61</v>
      </c>
      <c r="F12" s="57"/>
    </row>
    <row r="14" spans="1:21" x14ac:dyDescent="0.3">
      <c r="A14" s="3" t="s">
        <v>35</v>
      </c>
      <c r="B14" s="3" t="s">
        <v>30</v>
      </c>
      <c r="C14" s="4" t="s">
        <v>56</v>
      </c>
      <c r="D14" s="4" t="s">
        <v>57</v>
      </c>
    </row>
    <row r="15" spans="1:21" ht="127.2" customHeight="1" x14ac:dyDescent="0.3">
      <c r="A15" s="11" t="s">
        <v>36</v>
      </c>
      <c r="B15" s="3" t="s">
        <v>31</v>
      </c>
      <c r="C15" s="4" t="s">
        <v>54</v>
      </c>
      <c r="D15" s="4" t="s">
        <v>55</v>
      </c>
      <c r="F15" s="52" t="s">
        <v>210</v>
      </c>
      <c r="M15" s="56" t="s">
        <v>15</v>
      </c>
      <c r="N15" s="56"/>
      <c r="O15" s="56"/>
      <c r="S15" s="64" t="s">
        <v>176</v>
      </c>
      <c r="T15" s="64"/>
      <c r="U15" s="64"/>
    </row>
    <row r="16" spans="1:21" ht="43.2" x14ac:dyDescent="0.3">
      <c r="A16" s="11" t="s">
        <v>37</v>
      </c>
      <c r="B16" s="3" t="s">
        <v>32</v>
      </c>
      <c r="C16" s="4" t="s">
        <v>58</v>
      </c>
      <c r="D16" s="4" t="s">
        <v>59</v>
      </c>
      <c r="M16" s="9" t="s">
        <v>16</v>
      </c>
      <c r="N16" s="10" t="s">
        <v>17</v>
      </c>
      <c r="O16" s="10" t="s">
        <v>18</v>
      </c>
      <c r="P16" s="17" t="s">
        <v>167</v>
      </c>
    </row>
    <row r="17" spans="1:21" ht="58.2" customHeight="1" x14ac:dyDescent="0.3">
      <c r="A17" s="11" t="s">
        <v>38</v>
      </c>
      <c r="B17" s="3" t="s">
        <v>33</v>
      </c>
      <c r="C17" s="4" t="s">
        <v>185</v>
      </c>
      <c r="D17" s="4"/>
      <c r="E17" s="2" t="s">
        <v>186</v>
      </c>
      <c r="J17" s="55" t="s">
        <v>25</v>
      </c>
      <c r="K17" s="42" t="s">
        <v>133</v>
      </c>
      <c r="L17" s="3" t="s">
        <v>12</v>
      </c>
      <c r="M17" s="12" t="s">
        <v>24</v>
      </c>
      <c r="N17" s="13">
        <v>2111</v>
      </c>
      <c r="O17" s="10">
        <v>3211</v>
      </c>
      <c r="P17" s="7" t="s">
        <v>168</v>
      </c>
      <c r="S17" s="3" t="s">
        <v>170</v>
      </c>
      <c r="T17" s="3" t="s">
        <v>171</v>
      </c>
      <c r="U17" s="3" t="s">
        <v>172</v>
      </c>
    </row>
    <row r="18" spans="1:21" ht="28.8" x14ac:dyDescent="0.3">
      <c r="A18" s="11" t="s">
        <v>39</v>
      </c>
      <c r="B18" s="3" t="s">
        <v>34</v>
      </c>
      <c r="C18" s="4" t="s">
        <v>187</v>
      </c>
      <c r="D18" s="4" t="s">
        <v>60</v>
      </c>
      <c r="J18" s="55"/>
      <c r="K18" s="59" t="s">
        <v>134</v>
      </c>
      <c r="L18" s="4" t="s">
        <v>13</v>
      </c>
      <c r="M18" s="11" t="s">
        <v>21</v>
      </c>
      <c r="N18" s="3">
        <v>2112</v>
      </c>
      <c r="O18" s="3">
        <v>3212</v>
      </c>
      <c r="P18" s="61" t="s">
        <v>169</v>
      </c>
      <c r="S18" s="63" t="s">
        <v>173</v>
      </c>
      <c r="T18" s="63" t="s">
        <v>174</v>
      </c>
      <c r="U18" s="63" t="s">
        <v>175</v>
      </c>
    </row>
    <row r="19" spans="1:21" x14ac:dyDescent="0.3">
      <c r="A19" s="20" t="s">
        <v>40</v>
      </c>
      <c r="J19" s="55"/>
      <c r="K19" s="59"/>
      <c r="L19" s="4" t="s">
        <v>19</v>
      </c>
      <c r="M19" s="11" t="s">
        <v>22</v>
      </c>
      <c r="N19" s="3">
        <v>2113</v>
      </c>
      <c r="O19" s="3">
        <v>3213</v>
      </c>
      <c r="P19" s="62"/>
      <c r="S19" s="63"/>
      <c r="T19" s="63"/>
      <c r="U19" s="63"/>
    </row>
    <row r="20" spans="1:21" x14ac:dyDescent="0.3">
      <c r="A20" s="11" t="s">
        <v>41</v>
      </c>
      <c r="J20" s="55"/>
      <c r="K20" s="59"/>
      <c r="L20" s="4" t="s">
        <v>20</v>
      </c>
      <c r="M20" s="11" t="s">
        <v>23</v>
      </c>
      <c r="N20" s="3">
        <v>2114</v>
      </c>
      <c r="O20" s="3">
        <v>3214</v>
      </c>
      <c r="P20" s="62"/>
      <c r="S20" s="63"/>
      <c r="T20" s="63"/>
      <c r="U20" s="63"/>
    </row>
    <row r="21" spans="1:21" x14ac:dyDescent="0.3">
      <c r="A21" s="11" t="s">
        <v>42</v>
      </c>
      <c r="L21" s="14"/>
      <c r="M21" s="3"/>
      <c r="N21" s="3"/>
      <c r="O21" s="3"/>
    </row>
    <row r="22" spans="1:21" x14ac:dyDescent="0.3">
      <c r="A22" s="11" t="s">
        <v>43</v>
      </c>
    </row>
    <row r="23" spans="1:21" x14ac:dyDescent="0.3">
      <c r="A23" s="11" t="s">
        <v>44</v>
      </c>
    </row>
    <row r="24" spans="1:21" x14ac:dyDescent="0.3">
      <c r="A24" s="11" t="s">
        <v>45</v>
      </c>
    </row>
    <row r="25" spans="1:21" ht="28.8" x14ac:dyDescent="0.3">
      <c r="A25" s="11" t="s">
        <v>46</v>
      </c>
      <c r="B25" t="s">
        <v>161</v>
      </c>
      <c r="C25" s="2" t="s">
        <v>162</v>
      </c>
      <c r="D25" s="2" t="s">
        <v>163</v>
      </c>
      <c r="E25" s="2" t="s">
        <v>164</v>
      </c>
    </row>
    <row r="26" spans="1:21" ht="57.6" x14ac:dyDescent="0.3">
      <c r="A26" s="19" t="s">
        <v>53</v>
      </c>
    </row>
    <row r="27" spans="1:21" x14ac:dyDescent="0.3">
      <c r="A27" s="11" t="s">
        <v>47</v>
      </c>
    </row>
    <row r="28" spans="1:21" x14ac:dyDescent="0.3">
      <c r="A28" s="11" t="s">
        <v>48</v>
      </c>
    </row>
    <row r="29" spans="1:21" x14ac:dyDescent="0.3">
      <c r="A29" s="11" t="s">
        <v>49</v>
      </c>
    </row>
    <row r="30" spans="1:21" x14ac:dyDescent="0.3">
      <c r="A30" s="11" t="s">
        <v>50</v>
      </c>
    </row>
    <row r="31" spans="1:21" x14ac:dyDescent="0.3">
      <c r="A31" s="11" t="s">
        <v>51</v>
      </c>
    </row>
    <row r="32" spans="1:21" x14ac:dyDescent="0.3">
      <c r="A32" s="11" t="s">
        <v>52</v>
      </c>
    </row>
  </sheetData>
  <mergeCells count="12">
    <mergeCell ref="P18:P20"/>
    <mergeCell ref="S18:S20"/>
    <mergeCell ref="T18:T20"/>
    <mergeCell ref="U18:U20"/>
    <mergeCell ref="S15:U15"/>
    <mergeCell ref="B8:F8"/>
    <mergeCell ref="J17:J20"/>
    <mergeCell ref="M15:O15"/>
    <mergeCell ref="E12:F12"/>
    <mergeCell ref="A1:I1"/>
    <mergeCell ref="K18:K20"/>
    <mergeCell ref="B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3BA5-FE86-48EE-B708-DA343D98AB3D}">
  <dimension ref="A1:D29"/>
  <sheetViews>
    <sheetView zoomScale="150" zoomScaleNormal="150" workbookViewId="0">
      <selection activeCell="A29" sqref="A29"/>
    </sheetView>
  </sheetViews>
  <sheetFormatPr defaultRowHeight="14.4" x14ac:dyDescent="0.3"/>
  <cols>
    <col min="1" max="1" width="55.33203125" customWidth="1"/>
    <col min="2" max="2" width="53.88671875" customWidth="1"/>
    <col min="3" max="3" width="14.6640625" customWidth="1"/>
  </cols>
  <sheetData>
    <row r="1" spans="1:4" ht="15" thickBot="1" x14ac:dyDescent="0.35">
      <c r="A1" s="65" t="s">
        <v>132</v>
      </c>
      <c r="B1" s="65"/>
    </row>
    <row r="2" spans="1:4" ht="15" thickTop="1" x14ac:dyDescent="0.3"/>
    <row r="4" spans="1:4" ht="28.8" x14ac:dyDescent="0.3">
      <c r="A4" s="17" t="s">
        <v>212</v>
      </c>
    </row>
    <row r="5" spans="1:4" ht="28.8" x14ac:dyDescent="0.3">
      <c r="A5" s="18" t="s">
        <v>213</v>
      </c>
    </row>
    <row r="6" spans="1:4" ht="86.4" x14ac:dyDescent="0.3">
      <c r="A6" s="18" t="s">
        <v>214</v>
      </c>
    </row>
    <row r="8" spans="1:4" x14ac:dyDescent="0.3">
      <c r="B8" s="7" t="s">
        <v>215</v>
      </c>
    </row>
    <row r="9" spans="1:4" ht="43.2" x14ac:dyDescent="0.3">
      <c r="C9" s="2" t="s">
        <v>137</v>
      </c>
      <c r="D9" t="s">
        <v>122</v>
      </c>
    </row>
    <row r="10" spans="1:4" x14ac:dyDescent="0.3">
      <c r="B10" s="7" t="s">
        <v>135</v>
      </c>
      <c r="D10">
        <v>5000</v>
      </c>
    </row>
    <row r="16" spans="1:4" x14ac:dyDescent="0.3">
      <c r="B16" s="7" t="s">
        <v>136</v>
      </c>
    </row>
    <row r="17" spans="1:4" x14ac:dyDescent="0.3">
      <c r="B17" s="7" t="s">
        <v>147</v>
      </c>
      <c r="D17" s="2">
        <v>5000</v>
      </c>
    </row>
    <row r="18" spans="1:4" x14ac:dyDescent="0.3">
      <c r="B18" s="7" t="s">
        <v>148</v>
      </c>
      <c r="D18" s="2">
        <v>4000</v>
      </c>
    </row>
    <row r="19" spans="1:4" x14ac:dyDescent="0.3">
      <c r="A19" s="8" t="s">
        <v>140</v>
      </c>
      <c r="B19" s="45" t="s">
        <v>149</v>
      </c>
      <c r="D19">
        <v>3500</v>
      </c>
    </row>
    <row r="20" spans="1:4" ht="28.8" x14ac:dyDescent="0.3">
      <c r="A20" s="3" t="s">
        <v>216</v>
      </c>
      <c r="B20" s="2" t="s">
        <v>219</v>
      </c>
      <c r="D20" s="46">
        <v>12500</v>
      </c>
    </row>
    <row r="21" spans="1:4" ht="28.8" x14ac:dyDescent="0.3">
      <c r="A21" s="21" t="s">
        <v>217</v>
      </c>
    </row>
    <row r="22" spans="1:4" ht="57.6" x14ac:dyDescent="0.3">
      <c r="A22" s="4" t="s">
        <v>218</v>
      </c>
    </row>
    <row r="23" spans="1:4" ht="28.8" x14ac:dyDescent="0.3">
      <c r="A23" s="43" t="s">
        <v>138</v>
      </c>
    </row>
    <row r="24" spans="1:4" ht="43.2" x14ac:dyDescent="0.3">
      <c r="A24" s="4" t="s">
        <v>139</v>
      </c>
    </row>
    <row r="26" spans="1:4" x14ac:dyDescent="0.3">
      <c r="A26" s="44" t="s">
        <v>141</v>
      </c>
    </row>
    <row r="27" spans="1:4" ht="43.2" x14ac:dyDescent="0.3">
      <c r="A27" s="43" t="s">
        <v>220</v>
      </c>
    </row>
    <row r="28" spans="1:4" x14ac:dyDescent="0.3">
      <c r="A28" s="43" t="s">
        <v>142</v>
      </c>
    </row>
    <row r="29" spans="1:4" ht="28.8" x14ac:dyDescent="0.3">
      <c r="A29" s="43" t="s">
        <v>143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2D94-FF02-44E8-B2F8-75A09BE6B89D}">
  <dimension ref="A1:H18"/>
  <sheetViews>
    <sheetView topLeftCell="D1" zoomScale="140" zoomScaleNormal="140" workbookViewId="0">
      <selection activeCell="I1" sqref="I1"/>
    </sheetView>
  </sheetViews>
  <sheetFormatPr defaultRowHeight="14.4" x14ac:dyDescent="0.3"/>
  <cols>
    <col min="2" max="2" width="35.33203125" customWidth="1"/>
    <col min="3" max="3" width="64.33203125" customWidth="1"/>
    <col min="4" max="4" width="11.77734375" bestFit="1" customWidth="1"/>
    <col min="5" max="5" width="27.109375" customWidth="1"/>
    <col min="6" max="6" width="15" customWidth="1"/>
    <col min="7" max="7" width="17.109375" customWidth="1"/>
    <col min="8" max="8" width="13.109375" customWidth="1"/>
  </cols>
  <sheetData>
    <row r="1" spans="1:8" ht="28.8" x14ac:dyDescent="0.3">
      <c r="B1" s="2" t="s">
        <v>221</v>
      </c>
      <c r="C1" t="s">
        <v>150</v>
      </c>
    </row>
    <row r="2" spans="1:8" x14ac:dyDescent="0.3">
      <c r="B2" t="s">
        <v>222</v>
      </c>
      <c r="C2" t="s">
        <v>151</v>
      </c>
    </row>
    <row r="3" spans="1:8" x14ac:dyDescent="0.3">
      <c r="B3" t="s">
        <v>152</v>
      </c>
      <c r="C3" t="s">
        <v>71</v>
      </c>
    </row>
    <row r="4" spans="1:8" ht="28.95" customHeight="1" x14ac:dyDescent="0.3">
      <c r="B4" s="64" t="s">
        <v>188</v>
      </c>
      <c r="C4" s="64"/>
    </row>
    <row r="6" spans="1:8" ht="15" thickBot="1" x14ac:dyDescent="0.35">
      <c r="B6" s="65" t="s">
        <v>189</v>
      </c>
      <c r="C6" s="65"/>
      <c r="D6" s="65"/>
      <c r="F6" s="66" t="s">
        <v>12</v>
      </c>
      <c r="G6" s="66"/>
    </row>
    <row r="7" spans="1:8" ht="29.4" thickTop="1" x14ac:dyDescent="0.3">
      <c r="A7" t="s">
        <v>69</v>
      </c>
      <c r="B7" s="27" t="s">
        <v>190</v>
      </c>
      <c r="C7" s="25">
        <v>904150.03</v>
      </c>
      <c r="D7" s="24">
        <v>800000</v>
      </c>
      <c r="F7" s="2" t="s">
        <v>72</v>
      </c>
      <c r="G7" s="1">
        <v>15200</v>
      </c>
    </row>
    <row r="8" spans="1:8" x14ac:dyDescent="0.3">
      <c r="A8" t="s">
        <v>70</v>
      </c>
      <c r="B8" t="s">
        <v>191</v>
      </c>
      <c r="C8" s="25">
        <v>3640200.52</v>
      </c>
      <c r="F8" s="29" t="s">
        <v>199</v>
      </c>
      <c r="G8" s="28">
        <v>356703</v>
      </c>
      <c r="H8" s="1"/>
    </row>
    <row r="9" spans="1:8" x14ac:dyDescent="0.3">
      <c r="A9" t="s">
        <v>71</v>
      </c>
      <c r="B9" t="s">
        <v>192</v>
      </c>
      <c r="C9" s="26">
        <f>3640200.52-904150.03</f>
        <v>2736050.49</v>
      </c>
      <c r="D9" s="1">
        <f>C8-D7</f>
        <v>2840200.52</v>
      </c>
      <c r="F9" s="30" t="s">
        <v>200</v>
      </c>
      <c r="G9" s="28">
        <f>G8-G7</f>
        <v>341503</v>
      </c>
    </row>
    <row r="11" spans="1:8" ht="57.6" x14ac:dyDescent="0.3">
      <c r="B11" s="10" t="s">
        <v>193</v>
      </c>
      <c r="C11" s="4" t="s">
        <v>28</v>
      </c>
      <c r="D11" s="21" t="s">
        <v>68</v>
      </c>
      <c r="E11" s="67" t="s">
        <v>153</v>
      </c>
    </row>
    <row r="12" spans="1:8" ht="43.2" x14ac:dyDescent="0.3">
      <c r="B12" s="22" t="s">
        <v>194</v>
      </c>
      <c r="C12" s="3"/>
      <c r="D12" s="3"/>
      <c r="E12" s="67"/>
    </row>
    <row r="13" spans="1:8" ht="129.6" x14ac:dyDescent="0.3">
      <c r="B13" s="22" t="s">
        <v>195</v>
      </c>
      <c r="C13" s="3"/>
      <c r="D13" s="3"/>
      <c r="E13" s="67"/>
    </row>
    <row r="14" spans="1:8" ht="100.8" x14ac:dyDescent="0.3">
      <c r="B14" s="4" t="s">
        <v>196</v>
      </c>
      <c r="C14" s="3" t="s">
        <v>145</v>
      </c>
      <c r="D14" s="3"/>
    </row>
    <row r="15" spans="1:8" ht="72" x14ac:dyDescent="0.3">
      <c r="B15" s="4" t="s">
        <v>29</v>
      </c>
      <c r="C15" s="4" t="s">
        <v>146</v>
      </c>
      <c r="D15" s="3"/>
      <c r="E15" t="s">
        <v>154</v>
      </c>
    </row>
    <row r="16" spans="1:8" ht="43.2" x14ac:dyDescent="0.3">
      <c r="B16" s="4" t="s">
        <v>197</v>
      </c>
      <c r="C16" s="3" t="s">
        <v>156</v>
      </c>
      <c r="D16" s="3"/>
      <c r="E16" t="s">
        <v>155</v>
      </c>
    </row>
    <row r="17" spans="2:4" ht="57.6" x14ac:dyDescent="0.3">
      <c r="B17" s="4" t="s">
        <v>63</v>
      </c>
      <c r="C17" s="3"/>
      <c r="D17" s="3"/>
    </row>
    <row r="18" spans="2:4" ht="57.6" x14ac:dyDescent="0.3">
      <c r="B18" s="4" t="s">
        <v>64</v>
      </c>
      <c r="C18" s="4" t="s">
        <v>198</v>
      </c>
      <c r="D18" s="3"/>
    </row>
  </sheetData>
  <mergeCells count="4">
    <mergeCell ref="B6:D6"/>
    <mergeCell ref="F6:G6"/>
    <mergeCell ref="E11:E1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91E2-3345-4881-B6A0-B5452AD59F4F}">
  <dimension ref="A1:L17"/>
  <sheetViews>
    <sheetView topLeftCell="A10" zoomScaleNormal="100" workbookViewId="0">
      <selection activeCell="J12" sqref="J12:K12"/>
    </sheetView>
  </sheetViews>
  <sheetFormatPr defaultRowHeight="14.4" x14ac:dyDescent="0.3"/>
  <cols>
    <col min="3" max="3" width="23.33203125" customWidth="1"/>
    <col min="4" max="4" width="25.6640625" customWidth="1"/>
    <col min="5" max="5" width="11.6640625" style="1" bestFit="1" customWidth="1"/>
    <col min="6" max="7" width="11.6640625" bestFit="1" customWidth="1"/>
    <col min="9" max="9" width="16.109375" customWidth="1"/>
    <col min="10" max="10" width="21.44140625" customWidth="1"/>
    <col min="11" max="11" width="11.6640625" bestFit="1" customWidth="1"/>
    <col min="12" max="12" width="33" customWidth="1"/>
  </cols>
  <sheetData>
    <row r="1" spans="1:12" x14ac:dyDescent="0.3">
      <c r="B1" s="66" t="s">
        <v>78</v>
      </c>
      <c r="C1" s="66"/>
      <c r="D1" s="66"/>
      <c r="E1" s="66"/>
      <c r="F1" s="66"/>
      <c r="G1" s="66"/>
      <c r="H1" s="66"/>
      <c r="I1" s="66"/>
      <c r="J1" s="66"/>
      <c r="L1" t="s">
        <v>223</v>
      </c>
    </row>
    <row r="2" spans="1:12" ht="57.6" x14ac:dyDescent="0.3">
      <c r="B2" s="36" t="s">
        <v>95</v>
      </c>
      <c r="C2" s="36" t="s">
        <v>96</v>
      </c>
      <c r="D2" s="23"/>
      <c r="E2" s="24"/>
      <c r="F2" s="23"/>
      <c r="G2" s="23"/>
      <c r="H2" s="23"/>
      <c r="L2" s="4" t="s">
        <v>205</v>
      </c>
    </row>
    <row r="3" spans="1:12" ht="60" customHeight="1" x14ac:dyDescent="0.3">
      <c r="B3" s="36" t="s">
        <v>97</v>
      </c>
      <c r="C3" s="36" t="s">
        <v>98</v>
      </c>
      <c r="D3" s="17"/>
      <c r="E3" s="17"/>
      <c r="F3" s="17"/>
      <c r="G3" s="17"/>
      <c r="H3" s="23"/>
      <c r="L3" s="4" t="s">
        <v>157</v>
      </c>
    </row>
    <row r="4" spans="1:12" ht="60" customHeight="1" x14ac:dyDescent="0.3">
      <c r="B4" s="41"/>
      <c r="C4" s="41"/>
      <c r="D4" s="17"/>
      <c r="E4" s="17"/>
      <c r="F4" s="17"/>
      <c r="G4" s="17"/>
      <c r="H4" s="23"/>
      <c r="L4" s="3" t="s">
        <v>158</v>
      </c>
    </row>
    <row r="5" spans="1:12" ht="60" customHeight="1" x14ac:dyDescent="0.3">
      <c r="B5" s="41"/>
      <c r="C5" s="41"/>
      <c r="D5" s="17"/>
      <c r="E5" s="17"/>
      <c r="F5" s="17"/>
      <c r="G5" s="17"/>
      <c r="H5" s="23"/>
    </row>
    <row r="6" spans="1:12" ht="18" x14ac:dyDescent="0.35">
      <c r="B6" s="69" t="s">
        <v>131</v>
      </c>
      <c r="C6" s="69"/>
      <c r="D6" s="69"/>
      <c r="E6" s="69"/>
      <c r="F6" s="69"/>
      <c r="G6" s="69"/>
      <c r="H6" s="69"/>
      <c r="I6" s="23"/>
      <c r="J6" s="23"/>
    </row>
    <row r="7" spans="1:12" x14ac:dyDescent="0.3">
      <c r="B7" s="23"/>
      <c r="C7" s="23"/>
      <c r="D7" s="23"/>
      <c r="E7" s="24">
        <f>SUBTOTAL(9,E9:E17)</f>
        <v>8167677.6699999999</v>
      </c>
      <c r="F7" s="23"/>
      <c r="G7" s="23"/>
      <c r="H7" s="23"/>
      <c r="I7" s="23"/>
      <c r="J7" s="23"/>
    </row>
    <row r="8" spans="1:12" x14ac:dyDescent="0.3">
      <c r="B8" s="9" t="s">
        <v>56</v>
      </c>
      <c r="C8" s="9" t="s">
        <v>94</v>
      </c>
      <c r="D8" s="9" t="s">
        <v>108</v>
      </c>
      <c r="E8" s="38" t="s">
        <v>111</v>
      </c>
      <c r="F8" s="3"/>
    </row>
    <row r="9" spans="1:12" ht="72" x14ac:dyDescent="0.3">
      <c r="A9" s="73" t="s">
        <v>159</v>
      </c>
      <c r="B9" s="32" t="s">
        <v>79</v>
      </c>
      <c r="C9" s="33" t="s">
        <v>80</v>
      </c>
      <c r="D9" s="21" t="s">
        <v>107</v>
      </c>
      <c r="E9" s="37">
        <v>3000000</v>
      </c>
      <c r="F9" s="63"/>
      <c r="G9" s="1"/>
      <c r="J9" s="76" t="s">
        <v>177</v>
      </c>
      <c r="K9" s="76"/>
    </row>
    <row r="10" spans="1:12" ht="72" x14ac:dyDescent="0.3">
      <c r="A10" s="73"/>
      <c r="B10" s="32" t="s">
        <v>81</v>
      </c>
      <c r="C10" s="33" t="s">
        <v>82</v>
      </c>
      <c r="D10" s="4" t="s">
        <v>109</v>
      </c>
      <c r="E10" s="37"/>
      <c r="F10" s="63"/>
      <c r="J10" s="3" t="s">
        <v>159</v>
      </c>
      <c r="K10" s="37">
        <v>7000000</v>
      </c>
    </row>
    <row r="11" spans="1:12" ht="72" x14ac:dyDescent="0.3">
      <c r="A11" s="73"/>
      <c r="B11" s="32" t="s">
        <v>92</v>
      </c>
      <c r="C11" s="35" t="s">
        <v>224</v>
      </c>
      <c r="D11" s="21" t="s">
        <v>206</v>
      </c>
      <c r="E11" s="37">
        <v>2000000</v>
      </c>
      <c r="F11" s="63"/>
      <c r="J11" s="3" t="s">
        <v>165</v>
      </c>
      <c r="K11" s="37">
        <v>1000000</v>
      </c>
    </row>
    <row r="12" spans="1:12" ht="59.4" customHeight="1" x14ac:dyDescent="0.3">
      <c r="A12" s="73"/>
      <c r="B12" s="32" t="s">
        <v>83</v>
      </c>
      <c r="C12" s="33" t="s">
        <v>84</v>
      </c>
      <c r="D12" s="4" t="s">
        <v>110</v>
      </c>
      <c r="E12" s="37">
        <f>2000000</f>
        <v>2000000</v>
      </c>
      <c r="F12" s="63"/>
      <c r="J12" s="3" t="s">
        <v>166</v>
      </c>
      <c r="K12" s="37">
        <v>167677.67000000001</v>
      </c>
    </row>
    <row r="13" spans="1:12" ht="72" x14ac:dyDescent="0.3">
      <c r="A13" s="74" t="s">
        <v>160</v>
      </c>
      <c r="B13" s="34" t="s">
        <v>93</v>
      </c>
      <c r="C13" s="33" t="s">
        <v>106</v>
      </c>
      <c r="D13" s="11" t="s">
        <v>104</v>
      </c>
      <c r="E13" s="37">
        <v>10000</v>
      </c>
      <c r="F13" s="3"/>
    </row>
    <row r="14" spans="1:12" ht="72" x14ac:dyDescent="0.3">
      <c r="A14" s="75"/>
      <c r="B14" s="39" t="s">
        <v>85</v>
      </c>
      <c r="C14" s="33" t="s">
        <v>114</v>
      </c>
      <c r="D14" s="4" t="s">
        <v>113</v>
      </c>
      <c r="E14" s="37">
        <v>500000</v>
      </c>
      <c r="F14" s="70"/>
    </row>
    <row r="15" spans="1:12" ht="57.6" x14ac:dyDescent="0.3">
      <c r="A15" s="75"/>
      <c r="B15" s="39" t="s">
        <v>86</v>
      </c>
      <c r="C15" s="33" t="s">
        <v>87</v>
      </c>
      <c r="D15" s="4" t="s">
        <v>207</v>
      </c>
      <c r="E15" s="37">
        <v>50000</v>
      </c>
      <c r="F15" s="71"/>
    </row>
    <row r="16" spans="1:12" ht="57.6" x14ac:dyDescent="0.3">
      <c r="A16" s="75"/>
      <c r="B16" s="39" t="s">
        <v>88</v>
      </c>
      <c r="C16" s="33" t="s">
        <v>89</v>
      </c>
      <c r="D16" s="4" t="s">
        <v>208</v>
      </c>
      <c r="E16" s="37">
        <v>440000</v>
      </c>
      <c r="F16" s="72"/>
    </row>
    <row r="17" spans="1:6" ht="57.6" x14ac:dyDescent="0.3">
      <c r="A17" s="75"/>
      <c r="B17" s="32" t="s">
        <v>90</v>
      </c>
      <c r="C17" s="33" t="s">
        <v>91</v>
      </c>
      <c r="D17" s="3" t="s">
        <v>112</v>
      </c>
      <c r="E17" s="37">
        <v>167677.67000000001</v>
      </c>
      <c r="F17" s="3"/>
    </row>
  </sheetData>
  <mergeCells count="7">
    <mergeCell ref="B1:J1"/>
    <mergeCell ref="B6:H6"/>
    <mergeCell ref="F9:F12"/>
    <mergeCell ref="F14:F16"/>
    <mergeCell ref="A9:A12"/>
    <mergeCell ref="A13:A17"/>
    <mergeCell ref="J9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6D23-2297-440B-8ABA-3E3639FE4A00}">
  <dimension ref="A2:B8"/>
  <sheetViews>
    <sheetView topLeftCell="A4" zoomScale="120" zoomScaleNormal="120" workbookViewId="0">
      <selection activeCell="B7" sqref="B7"/>
    </sheetView>
  </sheetViews>
  <sheetFormatPr defaultRowHeight="14.4" x14ac:dyDescent="0.3"/>
  <cols>
    <col min="1" max="1" width="25.109375" customWidth="1"/>
    <col min="2" max="2" width="50.6640625" customWidth="1"/>
  </cols>
  <sheetData>
    <row r="2" spans="1:2" x14ac:dyDescent="0.3">
      <c r="A2" s="4" t="s">
        <v>73</v>
      </c>
      <c r="B2" s="4" t="s">
        <v>74</v>
      </c>
    </row>
    <row r="3" spans="1:2" ht="172.8" x14ac:dyDescent="0.3">
      <c r="A3" s="4" t="s">
        <v>105</v>
      </c>
      <c r="B3" s="4" t="s">
        <v>75</v>
      </c>
    </row>
    <row r="4" spans="1:2" x14ac:dyDescent="0.3">
      <c r="A4" s="21" t="s">
        <v>129</v>
      </c>
      <c r="B4" s="4" t="s">
        <v>130</v>
      </c>
    </row>
    <row r="5" spans="1:2" ht="28.8" x14ac:dyDescent="0.3">
      <c r="A5" s="4" t="s">
        <v>76</v>
      </c>
      <c r="B5" s="4" t="s">
        <v>201</v>
      </c>
    </row>
    <row r="6" spans="1:2" ht="28.8" x14ac:dyDescent="0.3">
      <c r="A6" s="53" t="s">
        <v>202</v>
      </c>
      <c r="B6" s="4" t="s">
        <v>203</v>
      </c>
    </row>
    <row r="7" spans="1:2" ht="72" x14ac:dyDescent="0.3">
      <c r="A7" s="43" t="s">
        <v>211</v>
      </c>
      <c r="B7" s="4" t="s">
        <v>225</v>
      </c>
    </row>
    <row r="8" spans="1:2" x14ac:dyDescent="0.3">
      <c r="A8" s="68" t="s">
        <v>77</v>
      </c>
      <c r="B8" s="68"/>
    </row>
  </sheetData>
  <mergeCells count="1">
    <mergeCell ref="A8:B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7D84-A2C9-4F7C-8D14-CB6100E8DBD6}">
  <dimension ref="A2:D4"/>
  <sheetViews>
    <sheetView zoomScaleNormal="100" workbookViewId="0">
      <selection activeCell="B4" sqref="B4"/>
    </sheetView>
  </sheetViews>
  <sheetFormatPr defaultRowHeight="14.4" x14ac:dyDescent="0.3"/>
  <cols>
    <col min="1" max="1" width="19" customWidth="1"/>
  </cols>
  <sheetData>
    <row r="2" spans="1:4" ht="43.2" customHeight="1" x14ac:dyDescent="0.45">
      <c r="A2" s="86" t="s">
        <v>116</v>
      </c>
      <c r="B2" s="86"/>
      <c r="C2" s="86"/>
      <c r="D2" s="86"/>
    </row>
    <row r="4" spans="1:4" s="50" customFormat="1" ht="66.75" customHeight="1" x14ac:dyDescent="0.4">
      <c r="A4" s="47" t="s">
        <v>117</v>
      </c>
      <c r="B4" s="48">
        <v>4212</v>
      </c>
      <c r="C4" s="49" t="s">
        <v>115</v>
      </c>
    </row>
  </sheetData>
  <mergeCells count="1"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704D3-29AD-4FA9-B2FB-CE5132433BC6}">
  <dimension ref="A2:J7"/>
  <sheetViews>
    <sheetView topLeftCell="A3" zoomScale="150" zoomScaleNormal="150" workbookViewId="0">
      <selection activeCell="A7" sqref="A7:E7"/>
    </sheetView>
  </sheetViews>
  <sheetFormatPr defaultRowHeight="14.4" x14ac:dyDescent="0.3"/>
  <sheetData>
    <row r="2" spans="1:10" x14ac:dyDescent="0.3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</row>
    <row r="4" spans="1:10" ht="15" thickBot="1" x14ac:dyDescent="0.35">
      <c r="A4" s="66" t="s">
        <v>100</v>
      </c>
      <c r="B4" s="66"/>
      <c r="C4" s="66"/>
      <c r="D4" s="66"/>
      <c r="E4" s="66"/>
    </row>
    <row r="5" spans="1:10" ht="55.95" customHeight="1" x14ac:dyDescent="0.3">
      <c r="A5" s="77" t="s">
        <v>101</v>
      </c>
      <c r="B5" s="78"/>
      <c r="C5" s="78"/>
      <c r="D5" s="78"/>
      <c r="E5" s="79"/>
    </row>
    <row r="6" spans="1:10" ht="48" customHeight="1" x14ac:dyDescent="0.3">
      <c r="A6" s="80" t="s">
        <v>102</v>
      </c>
      <c r="B6" s="81"/>
      <c r="C6" s="81"/>
      <c r="D6" s="81"/>
      <c r="E6" s="82"/>
    </row>
    <row r="7" spans="1:10" ht="43.2" customHeight="1" thickBot="1" x14ac:dyDescent="0.35">
      <c r="A7" s="83" t="s">
        <v>103</v>
      </c>
      <c r="B7" s="84"/>
      <c r="C7" s="84"/>
      <c r="D7" s="84"/>
      <c r="E7" s="85"/>
    </row>
  </sheetData>
  <mergeCells count="5">
    <mergeCell ref="A2:J2"/>
    <mergeCell ref="A5:E5"/>
    <mergeCell ref="A6:E6"/>
    <mergeCell ref="A7:E7"/>
    <mergeCell ref="A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AA14-D24F-4EDA-B36E-A25071298C47}">
  <dimension ref="A2:H12"/>
  <sheetViews>
    <sheetView zoomScale="160" zoomScaleNormal="160" workbookViewId="0">
      <selection activeCell="C4" sqref="C4"/>
    </sheetView>
  </sheetViews>
  <sheetFormatPr defaultRowHeight="14.4" x14ac:dyDescent="0.3"/>
  <cols>
    <col min="2" max="2" width="15.6640625" customWidth="1"/>
    <col min="3" max="3" width="22.88671875" customWidth="1"/>
  </cols>
  <sheetData>
    <row r="2" spans="1:8" ht="15" thickBot="1" x14ac:dyDescent="0.35">
      <c r="A2" s="65" t="s">
        <v>118</v>
      </c>
      <c r="B2" s="65"/>
      <c r="C2" s="65"/>
      <c r="D2" s="65"/>
      <c r="E2" s="65"/>
      <c r="F2" s="65"/>
      <c r="G2" s="31"/>
      <c r="H2" s="31"/>
    </row>
    <row r="3" spans="1:8" ht="15" thickTop="1" x14ac:dyDescent="0.3"/>
    <row r="4" spans="1:8" ht="57.6" x14ac:dyDescent="0.3">
      <c r="B4" s="2" t="s">
        <v>119</v>
      </c>
      <c r="C4" s="2" t="s">
        <v>120</v>
      </c>
    </row>
    <row r="5" spans="1:8" x14ac:dyDescent="0.3">
      <c r="B5" s="87" t="s">
        <v>121</v>
      </c>
      <c r="C5" s="87"/>
    </row>
    <row r="7" spans="1:8" x14ac:dyDescent="0.3">
      <c r="B7" s="88" t="s">
        <v>178</v>
      </c>
      <c r="C7" s="88"/>
    </row>
    <row r="8" spans="1:8" x14ac:dyDescent="0.3">
      <c r="B8" s="4" t="s">
        <v>179</v>
      </c>
      <c r="C8" s="4" t="s">
        <v>181</v>
      </c>
    </row>
    <row r="9" spans="1:8" x14ac:dyDescent="0.3">
      <c r="B9" s="4" t="s">
        <v>180</v>
      </c>
      <c r="C9" s="4" t="s">
        <v>182</v>
      </c>
    </row>
    <row r="10" spans="1:8" x14ac:dyDescent="0.3">
      <c r="B10" s="51" t="s">
        <v>183</v>
      </c>
      <c r="C10" s="51" t="s">
        <v>181</v>
      </c>
    </row>
    <row r="11" spans="1:8" x14ac:dyDescent="0.3">
      <c r="B11" s="51" t="s">
        <v>184</v>
      </c>
      <c r="C11" s="51" t="s">
        <v>182</v>
      </c>
    </row>
    <row r="12" spans="1:8" x14ac:dyDescent="0.3">
      <c r="B12" s="2"/>
      <c r="C12" s="2"/>
    </row>
  </sheetData>
  <mergeCells count="3">
    <mergeCell ref="A2:F2"/>
    <mergeCell ref="B5:C5"/>
    <mergeCell ref="B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8B26-C78A-4A4B-910B-CA3EA6CA3B7E}">
  <dimension ref="C1:H7"/>
  <sheetViews>
    <sheetView tabSelected="1" topLeftCell="C1" zoomScale="140" zoomScaleNormal="140" workbookViewId="0">
      <selection activeCell="F8" sqref="F8"/>
    </sheetView>
  </sheetViews>
  <sheetFormatPr defaultRowHeight="14.4" x14ac:dyDescent="0.3"/>
  <cols>
    <col min="4" max="4" width="14.109375" customWidth="1"/>
    <col min="5" max="5" width="11.109375" customWidth="1"/>
    <col min="6" max="6" width="17.6640625" customWidth="1"/>
  </cols>
  <sheetData>
    <row r="1" spans="3:8" x14ac:dyDescent="0.3">
      <c r="C1" s="66" t="s">
        <v>124</v>
      </c>
      <c r="D1" s="66"/>
      <c r="E1" s="66"/>
      <c r="F1" s="66"/>
      <c r="G1" s="66"/>
      <c r="H1" s="66"/>
    </row>
    <row r="2" spans="3:8" x14ac:dyDescent="0.3">
      <c r="D2" t="s">
        <v>126</v>
      </c>
      <c r="E2" s="1">
        <f>E4+E5</f>
        <v>21000</v>
      </c>
    </row>
    <row r="3" spans="3:8" ht="28.8" x14ac:dyDescent="0.3">
      <c r="C3" s="3" t="s">
        <v>5</v>
      </c>
      <c r="D3" s="3" t="s">
        <v>94</v>
      </c>
      <c r="E3" s="3" t="s">
        <v>122</v>
      </c>
      <c r="F3" s="4" t="s">
        <v>123</v>
      </c>
    </row>
    <row r="4" spans="3:8" x14ac:dyDescent="0.3">
      <c r="C4" s="3">
        <v>73</v>
      </c>
      <c r="D4" s="3"/>
      <c r="E4" s="37">
        <v>1000</v>
      </c>
      <c r="F4" s="3" t="s">
        <v>127</v>
      </c>
    </row>
    <row r="5" spans="3:8" x14ac:dyDescent="0.3">
      <c r="C5" s="3">
        <v>74</v>
      </c>
      <c r="D5" s="3"/>
      <c r="E5" s="37">
        <v>20000</v>
      </c>
      <c r="F5" s="3" t="s">
        <v>128</v>
      </c>
    </row>
    <row r="7" spans="3:8" ht="43.2" x14ac:dyDescent="0.3">
      <c r="C7" s="17" t="s">
        <v>204</v>
      </c>
      <c r="D7" s="40" t="s">
        <v>125</v>
      </c>
    </row>
  </sheetData>
  <mergeCells count="1"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γενικά</vt:lpstr>
      <vt:lpstr>ομάδα εσόδων Ι</vt:lpstr>
      <vt:lpstr>ομάδα εσόδων ΙΙ</vt:lpstr>
      <vt:lpstr>χρηματικό υπόλοιπο (καε 51)</vt:lpstr>
      <vt:lpstr>επιχορηγήσεις</vt:lpstr>
      <vt:lpstr>καε 41 &amp; καε 82</vt:lpstr>
      <vt:lpstr>καε 81</vt:lpstr>
      <vt:lpstr>αποθεματικό</vt:lpstr>
      <vt:lpstr>τεχνικό πρόγραμμα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PC-13</dc:creator>
  <cp:lastModifiedBy>PC-14</cp:lastModifiedBy>
  <dcterms:created xsi:type="dcterms:W3CDTF">2020-07-06T07:18:58Z</dcterms:created>
  <dcterms:modified xsi:type="dcterms:W3CDTF">2021-09-08T11:02:46Z</dcterms:modified>
</cp:coreProperties>
</file>